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5" windowWidth="11595" windowHeight="8445" firstSheet="10" activeTab="13"/>
  </bookViews>
  <sheets>
    <sheet name="Übersicht" sheetId="1" r:id="rId1"/>
    <sheet name="1.-14.12.04" sheetId="2" r:id="rId2"/>
    <sheet name="1. Tag-Freistil 2006" sheetId="3" r:id="rId3"/>
    <sheet name="2.Tag-Brust 2006" sheetId="4" r:id="rId4"/>
    <sheet name="2.-Gesamtwertung 21.+28.03.2006" sheetId="5" r:id="rId5"/>
    <sheet name="1. Tag 2007" sheetId="6" r:id="rId6"/>
    <sheet name="2.Tag 2007" sheetId="7" r:id="rId7"/>
    <sheet name="3.-Gesamtwertung 06.+13.03.2007" sheetId="8" r:id="rId8"/>
    <sheet name="Trainingsmessung 18.12.2007" sheetId="9" r:id="rId9"/>
    <sheet name="4. Gesamtwertung 25.3.+01.04.08" sheetId="10" r:id="rId10"/>
    <sheet name="1. Tag 2010" sheetId="11" r:id="rId11"/>
    <sheet name="2. Tag 2010" sheetId="12" r:id="rId12"/>
    <sheet name="5. Gesamtwertung 31.3.+12.05.09" sheetId="13" r:id="rId13"/>
    <sheet name="6. Gesamtwertung 04.+11.05.10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niehle</author>
  </authors>
  <commentList>
    <comment ref="B45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50m: 43,7</t>
        </r>
      </text>
    </comment>
    <comment ref="F45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200 m: 3:09 min</t>
        </r>
      </text>
    </comment>
    <comment ref="F46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200 m: 3:47 min</t>
        </r>
      </text>
    </comment>
    <comment ref="H46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50 m 42 sec
</t>
        </r>
      </text>
    </comment>
    <comment ref="F47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200 m: 3:36 min</t>
        </r>
      </text>
    </comment>
    <comment ref="H47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50 m 43 sec
</t>
        </r>
      </text>
    </comment>
    <comment ref="F48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200 m 3:26 min </t>
        </r>
      </text>
    </comment>
    <comment ref="J48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50 m 39 sec</t>
        </r>
      </text>
    </comment>
    <comment ref="J45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50 m 37 sec</t>
        </r>
      </text>
    </comment>
  </commentList>
</comments>
</file>

<file path=xl/comments10.xml><?xml version="1.0" encoding="utf-8"?>
<comments xmlns="http://schemas.openxmlformats.org/spreadsheetml/2006/main">
  <authors>
    <author>niehle</author>
  </authors>
  <commentList>
    <comment ref="A11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Bluterguss-OP am 7.3.08
</t>
        </r>
      </text>
    </comment>
    <comment ref="D7" authorId="0">
      <text>
        <r>
          <rPr>
            <b/>
            <sz val="8"/>
            <rFont val="Tahoma"/>
            <family val="0"/>
          </rPr>
          <t xml:space="preserve">niehle:
0:39 / 
1:25 / 46
2:15 / 50
3:05 / 50
3:58 / 53
4:50 / 52
5:43 / 53
6:34 / 51
</t>
        </r>
      </text>
    </comment>
    <comment ref="B7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50m: 43,7</t>
        </r>
      </text>
    </comment>
    <comment ref="I7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Zwischenzeiten: 
17,6
42,3 (24,7)
1:10 (28,4)
1:33,4 (23)
</t>
        </r>
      </text>
    </comment>
    <comment ref="F7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50 m 37,5
</t>
        </r>
      </text>
    </comment>
  </commentList>
</comments>
</file>

<file path=xl/comments13.xml><?xml version="1.0" encoding="utf-8"?>
<comments xmlns="http://schemas.openxmlformats.org/spreadsheetml/2006/main">
  <authors>
    <author>niehle</author>
  </authors>
  <commentList>
    <comment ref="A11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Bluterguss-OP am 7.3.08
</t>
        </r>
      </text>
    </comment>
    <comment ref="B7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50m: 43,7</t>
        </r>
      </text>
    </comment>
    <comment ref="F10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200 m 3:26 min </t>
        </r>
      </text>
    </comment>
    <comment ref="F9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200 m: 3:36 min</t>
        </r>
      </text>
    </comment>
    <comment ref="F8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200 m: 3:47 min</t>
        </r>
      </text>
    </comment>
    <comment ref="F7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200 m: 3:09 min</t>
        </r>
      </text>
    </comment>
    <comment ref="H8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50 m 42 sec
</t>
        </r>
      </text>
    </comment>
    <comment ref="H9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50 m 43 sec
</t>
        </r>
      </text>
    </comment>
    <comment ref="J7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50 m 37 sec.</t>
        </r>
      </text>
    </comment>
    <comment ref="J10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50 m 39 sec</t>
        </r>
      </text>
    </comment>
  </commentList>
</comments>
</file>

<file path=xl/comments14.xml><?xml version="1.0" encoding="utf-8"?>
<comments xmlns="http://schemas.openxmlformats.org/spreadsheetml/2006/main">
  <authors>
    <author>niehle</author>
  </authors>
  <commentList>
    <comment ref="B7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100 m: 1:24</t>
        </r>
      </text>
    </comment>
    <comment ref="F9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200 m 3:21 min </t>
        </r>
      </text>
    </comment>
    <comment ref="F10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200 m: 3:41 min</t>
        </r>
      </text>
    </comment>
    <comment ref="F7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200 m: 3:10 min</t>
        </r>
      </text>
    </comment>
    <comment ref="B9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100 m 1:27
</t>
        </r>
      </text>
    </comment>
    <comment ref="B10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100m 1:33 min</t>
        </r>
      </text>
    </comment>
    <comment ref="H9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50 m 47,6</t>
        </r>
      </text>
    </comment>
    <comment ref="H8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50 m 41 sec</t>
        </r>
      </text>
    </comment>
    <comment ref="H7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50 m 46sec</t>
        </r>
      </text>
    </comment>
    <comment ref="H10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50m 44,3sec</t>
        </r>
      </text>
    </comment>
    <comment ref="L9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50 m 50 sec</t>
        </r>
      </text>
    </comment>
  </commentList>
</comments>
</file>

<file path=xl/comments4.xml><?xml version="1.0" encoding="utf-8"?>
<comments xmlns="http://schemas.openxmlformats.org/spreadsheetml/2006/main">
  <authors>
    <author>niehle</author>
  </authors>
  <commentList>
    <comment ref="D20" authorId="0">
      <text>
        <r>
          <rPr>
            <b/>
            <sz val="8"/>
            <rFont val="Tahoma"/>
            <family val="0"/>
          </rPr>
          <t>niehle:</t>
        </r>
        <r>
          <rPr>
            <sz val="8"/>
            <rFont val="Tahoma"/>
            <family val="0"/>
          </rPr>
          <t xml:space="preserve">
Andreas hat kurz unterbrochen wegen Irritation mit Fan
</t>
        </r>
      </text>
    </comment>
  </commentList>
</comments>
</file>

<file path=xl/sharedStrings.xml><?xml version="1.0" encoding="utf-8"?>
<sst xmlns="http://schemas.openxmlformats.org/spreadsheetml/2006/main" count="691" uniqueCount="103">
  <si>
    <t>2. Vereinsschwimmmeisterschaft 21./28.03.2006</t>
  </si>
  <si>
    <t>Bahn 1</t>
  </si>
  <si>
    <t>Bahn 2</t>
  </si>
  <si>
    <t>Bahn 3</t>
  </si>
  <si>
    <t>Bahn 4</t>
  </si>
  <si>
    <t>Bahn 5</t>
  </si>
  <si>
    <t>Andreas Weschke</t>
  </si>
  <si>
    <t>Name</t>
  </si>
  <si>
    <t>50 m</t>
  </si>
  <si>
    <t>100 m</t>
  </si>
  <si>
    <t>Dirk Niehle</t>
  </si>
  <si>
    <t>Jörg Richter</t>
  </si>
  <si>
    <t>Platz</t>
  </si>
  <si>
    <t>100 m Freistil (2 Doppelbahnen, 4 einfache Bahnen; jede Schwimmart erlaubt, auch Wechsel auf der Strecke)</t>
  </si>
  <si>
    <t>50 m Freistil (1 Doppelbahnen, 2 einfache Bahnen; jede Schwimmart erlaubt, auch Wechsel auf der Strecke)</t>
  </si>
  <si>
    <t>21:10 Uhr</t>
  </si>
  <si>
    <t>21:25 Uhr</t>
  </si>
  <si>
    <t>21:40 Uhr</t>
  </si>
  <si>
    <t>400 m Freistil (8 Doppelbahnen, 16 einfache Bahnen; jede Schwimmart erlaubt, auch Wechsel auf der Strecke)</t>
  </si>
  <si>
    <t>100 m Lagen (je 1 Bahn Schmetterling (Brust erlaubt), Rücken, Brust und Freistil (freie Schwimmart))</t>
  </si>
  <si>
    <t>100 m Brust (2 Doppelbahnen, 4 einfache Bahnen)</t>
  </si>
  <si>
    <t>50 m Bust (1 Doppelbahnen, 2 einfache Bahnen)</t>
  </si>
  <si>
    <t>100 m Ziel</t>
  </si>
  <si>
    <t>50 m Zwischenzeit</t>
  </si>
  <si>
    <t>50 m Ziel</t>
  </si>
  <si>
    <t>200 m Zwischenzeit</t>
  </si>
  <si>
    <t xml:space="preserve">400 m Ziel </t>
  </si>
  <si>
    <t>100 m Freistil</t>
  </si>
  <si>
    <t>50 m Freistil</t>
  </si>
  <si>
    <t>400 m Freistil</t>
  </si>
  <si>
    <t>50 m Brust</t>
  </si>
  <si>
    <t>100 m Brust</t>
  </si>
  <si>
    <t>100 m Lagen</t>
  </si>
  <si>
    <t>Zeit</t>
  </si>
  <si>
    <t>Gesamtwertung</t>
  </si>
  <si>
    <t>Pkt.</t>
  </si>
  <si>
    <t>Frank Kramer</t>
  </si>
  <si>
    <t>Ralf Schmidt</t>
  </si>
  <si>
    <t>Aufgabe</t>
  </si>
  <si>
    <t>25 m Freistil (1 einfache Bahn)</t>
  </si>
  <si>
    <t>25 m Ziel</t>
  </si>
  <si>
    <t>Ronald Luckanus</t>
  </si>
  <si>
    <t>Kay Böttcher</t>
  </si>
  <si>
    <t>Rennen 1</t>
  </si>
  <si>
    <t>Rennen 2</t>
  </si>
  <si>
    <t>Demonstrationswettbewerb ohne Einfluß auf Gesamtwertung</t>
  </si>
  <si>
    <t>1. Rennen</t>
  </si>
  <si>
    <t>2. Rennen</t>
  </si>
  <si>
    <t>Steffen Hawelka</t>
  </si>
  <si>
    <t>50 m Brust (1 Doppelbahnen, 2 einfache Bahnen)</t>
  </si>
  <si>
    <t>25 m Freistil (1 einfache Bahn, jede Schwimmart erlaubt, auch Wechsel auf der Strecke)</t>
  </si>
  <si>
    <t>2. Tag</t>
  </si>
  <si>
    <t>1. Tag</t>
  </si>
  <si>
    <t>Sebastian Geuthner</t>
  </si>
  <si>
    <t>Stephan Friedrich</t>
  </si>
  <si>
    <t>Bahn 4a</t>
  </si>
  <si>
    <t>Bahn 4b</t>
  </si>
  <si>
    <t>Fotofinish</t>
  </si>
  <si>
    <t>1. Vereinsschwimmmeisterschaft 14.12.04</t>
  </si>
  <si>
    <t>Roland Luckanus</t>
  </si>
  <si>
    <t>Abbruch</t>
  </si>
  <si>
    <t>100m Brust</t>
  </si>
  <si>
    <t>Susann Kramer</t>
  </si>
  <si>
    <t>25 m Freistil</t>
  </si>
  <si>
    <t>Entscheidungsrennen</t>
  </si>
  <si>
    <t>3. Vereinsschwimmmeisterschaft 06./13.03.2007</t>
  </si>
  <si>
    <t>ohne 100 m Freistil</t>
  </si>
  <si>
    <t>Jens Hildebrandt</t>
  </si>
  <si>
    <t>Dirk Huhn</t>
  </si>
  <si>
    <t>50 m Rücken</t>
  </si>
  <si>
    <t>4. Vereinsschwimmmeisterschaft 25.3.+ 01.04.2008</t>
  </si>
  <si>
    <t>AVG 100m</t>
  </si>
  <si>
    <t>Nächstes Jahr: PFEIFE FÜR START, 50 m Freistil statt 25 m Freistil</t>
  </si>
  <si>
    <t>1. Vereinsschwimmmeisterschaft 14.12.2004</t>
  </si>
  <si>
    <t>Trainingstest 18.12.2007</t>
  </si>
  <si>
    <t>AVG</t>
  </si>
  <si>
    <t>Trainingstest 09.12.2008</t>
  </si>
  <si>
    <t>David Pietsch</t>
  </si>
  <si>
    <t>Davis Pietsch</t>
  </si>
  <si>
    <t>Matthias Griesbach</t>
  </si>
  <si>
    <t>2 Verletzte:</t>
  </si>
  <si>
    <t>Ronald Schienbein (Prellung)</t>
  </si>
  <si>
    <t>Gute Besserung!!!</t>
  </si>
  <si>
    <t>100 m Lagen (2 Doppelbahnen, Schmetterling oder Brust, Rücken, Brust, Freistil)</t>
  </si>
  <si>
    <t xml:space="preserve">100 m Ziel </t>
  </si>
  <si>
    <t>21:45 Uhr</t>
  </si>
  <si>
    <t>21:30 Uhr</t>
  </si>
  <si>
    <t>21:15 Uhr</t>
  </si>
  <si>
    <t>Jörg kleiner Zeh (schwere Schnittwunde)</t>
  </si>
  <si>
    <t>keine Verletzten</t>
  </si>
  <si>
    <t>5. Vereinsschwimmmeisterschaft 31.3.+ 12.05.2009</t>
  </si>
  <si>
    <t>Trainingstest 15.12.2009</t>
  </si>
  <si>
    <t>Ronny Helm</t>
  </si>
  <si>
    <t>Andreas Müller</t>
  </si>
  <si>
    <t>AVG 100 m</t>
  </si>
  <si>
    <t>6. Vereinsschwimmmeisterschaft 04./11.05.2010</t>
  </si>
  <si>
    <t>200 m Freistil (4 Doppelbahnen, 8 einfache Bahnen), jede Schwimmart erlaubt, auch Wechsel auf der Strecke</t>
  </si>
  <si>
    <t>100 m Freistil (2 Doppelbahnen, 4 einfache Bahnen)</t>
  </si>
  <si>
    <t>200 m</t>
  </si>
  <si>
    <t>200 m Freistil</t>
  </si>
  <si>
    <t>Zeit 2010</t>
  </si>
  <si>
    <t>50 m Brust (1 Doppelbahne, 2 einfache Bahnen)</t>
  </si>
  <si>
    <t>100 m Brust (2 Doppelbahn, 4 einfache Bahnen)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</si>
</sst>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9"/>
      <name val="Arial"/>
      <family val="0"/>
    </font>
    <font>
      <sz val="7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47" fontId="0" fillId="0" borderId="1" xfId="0" applyNumberFormat="1" applyBorder="1" applyAlignment="1">
      <alignment horizontal="center"/>
    </xf>
    <xf numFmtId="0" fontId="0" fillId="0" borderId="9" xfId="0" applyBorder="1" applyAlignment="1">
      <alignment/>
    </xf>
    <xf numFmtId="47" fontId="0" fillId="0" borderId="6" xfId="0" applyNumberFormat="1" applyBorder="1" applyAlignment="1">
      <alignment horizontal="center"/>
    </xf>
    <xf numFmtId="0" fontId="0" fillId="0" borderId="13" xfId="0" applyBorder="1" applyAlignment="1">
      <alignment/>
    </xf>
    <xf numFmtId="47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47" fontId="0" fillId="0" borderId="4" xfId="0" applyNumberFormat="1" applyBorder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17" xfId="0" applyBorder="1" applyAlignment="1">
      <alignment/>
    </xf>
    <xf numFmtId="14" fontId="8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5" xfId="0" applyFont="1" applyFill="1" applyBorder="1" applyAlignment="1">
      <alignment/>
    </xf>
    <xf numFmtId="47" fontId="0" fillId="0" borderId="1" xfId="0" applyNumberFormat="1" applyBorder="1" applyAlignment="1">
      <alignment/>
    </xf>
    <xf numFmtId="47" fontId="0" fillId="0" borderId="11" xfId="0" applyNumberFormat="1" applyBorder="1" applyAlignment="1">
      <alignment horizontal="center"/>
    </xf>
    <xf numFmtId="47" fontId="0" fillId="0" borderId="12" xfId="0" applyNumberFormat="1" applyBorder="1" applyAlignment="1">
      <alignment horizontal="center"/>
    </xf>
    <xf numFmtId="47" fontId="0" fillId="0" borderId="6" xfId="0" applyNumberFormat="1" applyBorder="1" applyAlignment="1">
      <alignment/>
    </xf>
    <xf numFmtId="0" fontId="0" fillId="0" borderId="3" xfId="0" applyFill="1" applyBorder="1" applyAlignment="1">
      <alignment/>
    </xf>
    <xf numFmtId="47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20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14" xfId="0" applyBorder="1" applyAlignment="1">
      <alignment/>
    </xf>
    <xf numFmtId="47" fontId="0" fillId="0" borderId="0" xfId="0" applyNumberFormat="1" applyBorder="1" applyAlignment="1">
      <alignment horizontal="center"/>
    </xf>
    <xf numFmtId="47" fontId="0" fillId="0" borderId="8" xfId="0" applyNumberFormat="1" applyBorder="1" applyAlignment="1">
      <alignment horizontal="center"/>
    </xf>
    <xf numFmtId="0" fontId="0" fillId="0" borderId="5" xfId="0" applyFill="1" applyBorder="1" applyAlignment="1">
      <alignment/>
    </xf>
    <xf numFmtId="0" fontId="9" fillId="0" borderId="3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7" fontId="0" fillId="0" borderId="15" xfId="0" applyNumberFormat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0" fontId="0" fillId="0" borderId="14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3" xfId="0" applyFont="1" applyBorder="1" applyAlignment="1">
      <alignment/>
    </xf>
    <xf numFmtId="20" fontId="0" fillId="0" borderId="14" xfId="0" applyNumberFormat="1" applyBorder="1" applyAlignment="1">
      <alignment/>
    </xf>
    <xf numFmtId="20" fontId="0" fillId="0" borderId="1" xfId="0" applyNumberFormat="1" applyBorder="1" applyAlignment="1">
      <alignment/>
    </xf>
    <xf numFmtId="20" fontId="0" fillId="0" borderId="6" xfId="0" applyNumberFormat="1" applyBorder="1" applyAlignment="1">
      <alignment/>
    </xf>
    <xf numFmtId="20" fontId="0" fillId="0" borderId="15" xfId="0" applyNumberFormat="1" applyBorder="1" applyAlignment="1">
      <alignment/>
    </xf>
    <xf numFmtId="20" fontId="0" fillId="0" borderId="4" xfId="0" applyNumberFormat="1" applyBorder="1" applyAlignment="1">
      <alignment/>
    </xf>
    <xf numFmtId="0" fontId="0" fillId="0" borderId="13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7" fontId="0" fillId="0" borderId="7" xfId="0" applyNumberFormat="1" applyBorder="1" applyAlignment="1">
      <alignment horizontal="center"/>
    </xf>
    <xf numFmtId="47" fontId="0" fillId="0" borderId="4" xfId="0" applyNumberForma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8" xfId="0" applyFill="1" applyBorder="1" applyAlignment="1">
      <alignment horizontal="center"/>
    </xf>
    <xf numFmtId="47" fontId="0" fillId="0" borderId="1" xfId="0" applyNumberFormat="1" applyFill="1" applyBorder="1" applyAlignment="1">
      <alignment horizontal="center"/>
    </xf>
    <xf numFmtId="47" fontId="0" fillId="0" borderId="8" xfId="0" applyNumberFormat="1" applyFill="1" applyBorder="1" applyAlignment="1">
      <alignment horizontal="center"/>
    </xf>
    <xf numFmtId="45" fontId="0" fillId="0" borderId="8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9"/>
  <dimension ref="A1:V61"/>
  <sheetViews>
    <sheetView workbookViewId="0" topLeftCell="A20">
      <selection activeCell="A49" sqref="A49:IV49"/>
    </sheetView>
  </sheetViews>
  <sheetFormatPr defaultColWidth="11.421875" defaultRowHeight="12.75"/>
  <cols>
    <col min="1" max="1" width="16.421875" style="0" customWidth="1"/>
    <col min="3" max="3" width="2.57421875" style="23" customWidth="1"/>
    <col min="5" max="5" width="2.7109375" style="23" customWidth="1"/>
    <col min="7" max="7" width="2.7109375" style="23" customWidth="1"/>
    <col min="9" max="9" width="3.7109375" style="23" customWidth="1"/>
    <col min="11" max="11" width="3.7109375" style="23" customWidth="1"/>
    <col min="13" max="13" width="3.7109375" style="23" customWidth="1"/>
    <col min="15" max="15" width="3.28125" style="23" customWidth="1"/>
    <col min="18" max="18" width="4.8515625" style="0" customWidth="1"/>
  </cols>
  <sheetData>
    <row r="1" spans="1:15" s="89" customFormat="1" ht="13.5" customHeight="1" thickBot="1">
      <c r="A1" s="88" t="s">
        <v>73</v>
      </c>
      <c r="C1" s="90"/>
      <c r="E1" s="90"/>
      <c r="G1" s="90"/>
      <c r="I1" s="90"/>
      <c r="K1" s="90"/>
      <c r="M1" s="90"/>
      <c r="O1" s="90"/>
    </row>
    <row r="2" spans="1:16" ht="13.5" thickBot="1">
      <c r="A2" s="66" t="s">
        <v>7</v>
      </c>
      <c r="B2" s="109" t="s">
        <v>27</v>
      </c>
      <c r="C2" s="109"/>
      <c r="D2" s="109"/>
      <c r="E2" s="109"/>
      <c r="F2" s="109"/>
      <c r="G2" s="109"/>
      <c r="H2" s="109"/>
      <c r="I2" s="109"/>
      <c r="J2" s="109" t="s">
        <v>31</v>
      </c>
      <c r="K2" s="109"/>
      <c r="L2" s="109"/>
      <c r="M2" s="111"/>
      <c r="N2" s="112"/>
      <c r="O2" s="112"/>
      <c r="P2" s="31"/>
    </row>
    <row r="3" spans="1:16" ht="12.75" customHeight="1">
      <c r="A3" s="27" t="s">
        <v>6</v>
      </c>
      <c r="B3" s="28">
        <v>0.0008912037037037036</v>
      </c>
      <c r="C3" s="29"/>
      <c r="D3" s="61"/>
      <c r="E3" s="29"/>
      <c r="F3" s="28"/>
      <c r="G3" s="29"/>
      <c r="H3" s="28"/>
      <c r="I3" s="29"/>
      <c r="J3" s="28">
        <v>0.0010763888888888889</v>
      </c>
      <c r="K3" s="29"/>
      <c r="L3" s="28"/>
      <c r="M3" s="56"/>
      <c r="N3" s="62"/>
      <c r="O3" s="33"/>
      <c r="P3" s="31"/>
    </row>
    <row r="4" spans="1:16" ht="12.75" customHeight="1">
      <c r="A4" s="3" t="s">
        <v>62</v>
      </c>
      <c r="B4" s="24">
        <v>0.0009375</v>
      </c>
      <c r="C4" s="12"/>
      <c r="D4" s="1"/>
      <c r="E4" s="12"/>
      <c r="F4" s="24"/>
      <c r="G4" s="12"/>
      <c r="H4" s="24"/>
      <c r="I4" s="12"/>
      <c r="J4" s="1"/>
      <c r="K4" s="12"/>
      <c r="L4" s="24"/>
      <c r="M4" s="13"/>
      <c r="N4" s="62"/>
      <c r="O4" s="33"/>
      <c r="P4" s="31"/>
    </row>
    <row r="5" spans="1:16" ht="12.75" customHeight="1">
      <c r="A5" s="3" t="s">
        <v>10</v>
      </c>
      <c r="B5" s="24">
        <v>0.0009143518518518518</v>
      </c>
      <c r="C5" s="12"/>
      <c r="D5" s="1"/>
      <c r="E5" s="12"/>
      <c r="F5" s="24"/>
      <c r="G5" s="12"/>
      <c r="H5" s="24"/>
      <c r="I5" s="12"/>
      <c r="J5" s="1"/>
      <c r="K5" s="12"/>
      <c r="L5" s="24"/>
      <c r="M5" s="13"/>
      <c r="N5" s="62"/>
      <c r="O5" s="33"/>
      <c r="P5" s="31"/>
    </row>
    <row r="6" spans="1:16" ht="12.75" customHeight="1">
      <c r="A6" s="3" t="s">
        <v>11</v>
      </c>
      <c r="B6" s="24"/>
      <c r="C6" s="12"/>
      <c r="D6" s="24"/>
      <c r="E6" s="12"/>
      <c r="F6" s="24"/>
      <c r="G6" s="12"/>
      <c r="H6" s="24"/>
      <c r="I6" s="12"/>
      <c r="J6" s="24">
        <v>0.001099537037037037</v>
      </c>
      <c r="K6" s="12"/>
      <c r="L6" s="24"/>
      <c r="M6" s="13"/>
      <c r="N6" s="62"/>
      <c r="O6" s="33"/>
      <c r="P6" s="31"/>
    </row>
    <row r="7" spans="1:16" ht="12.75" customHeight="1" thickBot="1">
      <c r="A7" s="64" t="s">
        <v>59</v>
      </c>
      <c r="B7" s="26"/>
      <c r="C7" s="15"/>
      <c r="D7" s="26"/>
      <c r="E7" s="15"/>
      <c r="F7" s="26"/>
      <c r="G7" s="15"/>
      <c r="H7" s="26"/>
      <c r="I7" s="15"/>
      <c r="J7" s="26">
        <v>0.0012731481481481483</v>
      </c>
      <c r="K7" s="15"/>
      <c r="L7" s="26"/>
      <c r="M7" s="16"/>
      <c r="N7" s="62"/>
      <c r="O7" s="33"/>
      <c r="P7" s="31"/>
    </row>
    <row r="8" spans="1:18" ht="6" customHeight="1">
      <c r="A8" s="31"/>
      <c r="B8" s="62"/>
      <c r="C8" s="33"/>
      <c r="D8" s="62"/>
      <c r="E8" s="62"/>
      <c r="F8" s="62"/>
      <c r="G8" s="33"/>
      <c r="H8" s="62"/>
      <c r="I8" s="33"/>
      <c r="J8" s="62"/>
      <c r="K8" s="33"/>
      <c r="L8" s="62"/>
      <c r="M8" s="33"/>
      <c r="N8" s="62"/>
      <c r="O8" s="33"/>
      <c r="P8" s="62"/>
      <c r="Q8" s="62"/>
      <c r="R8" s="33"/>
    </row>
    <row r="9" spans="1:15" s="89" customFormat="1" ht="13.5" customHeight="1" thickBot="1">
      <c r="A9" s="88" t="s">
        <v>0</v>
      </c>
      <c r="C9" s="90"/>
      <c r="E9" s="90"/>
      <c r="G9" s="90"/>
      <c r="I9" s="90"/>
      <c r="K9" s="90"/>
      <c r="M9" s="90"/>
      <c r="O9" s="90"/>
    </row>
    <row r="10" spans="1:22" ht="12.75">
      <c r="A10" s="2" t="s">
        <v>7</v>
      </c>
      <c r="B10" s="108" t="s">
        <v>27</v>
      </c>
      <c r="C10" s="108"/>
      <c r="D10" s="108" t="s">
        <v>28</v>
      </c>
      <c r="E10" s="108"/>
      <c r="F10" s="108" t="s">
        <v>29</v>
      </c>
      <c r="G10" s="108"/>
      <c r="H10" s="108" t="s">
        <v>30</v>
      </c>
      <c r="I10" s="108"/>
      <c r="J10" s="108" t="s">
        <v>31</v>
      </c>
      <c r="K10" s="108"/>
      <c r="L10" s="108" t="s">
        <v>32</v>
      </c>
      <c r="M10" s="108"/>
      <c r="N10" s="108" t="s">
        <v>34</v>
      </c>
      <c r="O10" s="108"/>
      <c r="P10" s="10" t="s">
        <v>75</v>
      </c>
      <c r="Q10" s="31"/>
      <c r="R10" s="31"/>
      <c r="S10" s="31"/>
      <c r="T10" s="31"/>
      <c r="U10" s="31"/>
      <c r="V10" s="31"/>
    </row>
    <row r="11" spans="1:22" s="94" customFormat="1" ht="11.25" customHeight="1">
      <c r="A11" s="75"/>
      <c r="B11" s="41" t="s">
        <v>33</v>
      </c>
      <c r="C11" s="41" t="s">
        <v>35</v>
      </c>
      <c r="D11" s="41" t="s">
        <v>33</v>
      </c>
      <c r="E11" s="41" t="s">
        <v>35</v>
      </c>
      <c r="F11" s="41" t="s">
        <v>33</v>
      </c>
      <c r="G11" s="41" t="s">
        <v>35</v>
      </c>
      <c r="H11" s="41" t="s">
        <v>33</v>
      </c>
      <c r="I11" s="41" t="s">
        <v>35</v>
      </c>
      <c r="J11" s="41" t="s">
        <v>33</v>
      </c>
      <c r="K11" s="41" t="s">
        <v>35</v>
      </c>
      <c r="L11" s="41" t="s">
        <v>33</v>
      </c>
      <c r="M11" s="41" t="s">
        <v>35</v>
      </c>
      <c r="N11" s="41" t="s">
        <v>33</v>
      </c>
      <c r="O11" s="41" t="s">
        <v>35</v>
      </c>
      <c r="P11" s="44" t="s">
        <v>9</v>
      </c>
      <c r="Q11" s="95"/>
      <c r="R11" s="95"/>
      <c r="S11" s="96"/>
      <c r="T11" s="96"/>
      <c r="U11" s="96"/>
      <c r="V11" s="96"/>
    </row>
    <row r="12" spans="1:16" ht="12.75">
      <c r="A12" s="3" t="s">
        <v>6</v>
      </c>
      <c r="B12" s="24">
        <f>'1. Tag-Freistil 2006'!D8</f>
        <v>0.0009212962962962964</v>
      </c>
      <c r="C12" s="12">
        <v>5</v>
      </c>
      <c r="D12" s="24">
        <f>'1. Tag-Freistil 2006'!D16</f>
        <v>0.0004062500000000001</v>
      </c>
      <c r="E12" s="12">
        <v>5</v>
      </c>
      <c r="F12" s="24">
        <f>'1. Tag-Freistil 2006'!D25</f>
        <v>0.004548611111111111</v>
      </c>
      <c r="G12" s="12">
        <v>5</v>
      </c>
      <c r="H12" s="24">
        <f>'2.Tag-Brust 2006'!D7</f>
        <v>0.00048495370370370375</v>
      </c>
      <c r="I12" s="12">
        <v>5</v>
      </c>
      <c r="J12" s="24">
        <f>'2.Tag-Brust 2006'!D20</f>
        <v>0.0011099537037037035</v>
      </c>
      <c r="K12" s="12">
        <v>4</v>
      </c>
      <c r="L12" s="24">
        <f>'2.Tag-Brust 2006'!C34</f>
        <v>0.0010844907407407407</v>
      </c>
      <c r="M12" s="12">
        <v>5</v>
      </c>
      <c r="N12" s="24">
        <f>B12+2*D12+F12/4+H12*2+J12+L12</f>
        <v>0.006035300925925927</v>
      </c>
      <c r="O12" s="12">
        <f>C12+E12+G12+I12+K12+M12-4</f>
        <v>25</v>
      </c>
      <c r="P12" s="35">
        <f>N12/6</f>
        <v>0.0010058834876543212</v>
      </c>
    </row>
    <row r="13" spans="1:16" ht="12.75">
      <c r="A13" s="3" t="s">
        <v>11</v>
      </c>
      <c r="B13" s="24">
        <f>'1. Tag-Freistil 2006'!C8</f>
        <v>0.0010023148148148148</v>
      </c>
      <c r="C13" s="12">
        <v>4</v>
      </c>
      <c r="D13" s="24">
        <f>'1. Tag-Freistil 2006'!C16</f>
        <v>0.00042708333333333335</v>
      </c>
      <c r="E13" s="12">
        <v>4</v>
      </c>
      <c r="F13" s="24">
        <f>'1. Tag-Freistil 2006'!C25</f>
        <v>0.00525462962962963</v>
      </c>
      <c r="G13" s="12">
        <v>4</v>
      </c>
      <c r="H13" s="24">
        <f>'2.Tag-Brust 2006'!B7</f>
        <v>0.00047106481481481484</v>
      </c>
      <c r="I13" s="12">
        <v>4</v>
      </c>
      <c r="J13" s="24">
        <f>'2.Tag-Brust 2006'!B20</f>
        <v>0.0011041666666666667</v>
      </c>
      <c r="K13" s="12">
        <v>5</v>
      </c>
      <c r="L13" s="24">
        <f>'2.Tag-Brust 2006'!B34</f>
        <v>0.001152777777777778</v>
      </c>
      <c r="M13" s="12">
        <v>4</v>
      </c>
      <c r="N13" s="24">
        <f>B13+2*D13+F13/4+H13*2+J13+L13</f>
        <v>0.006369212962962963</v>
      </c>
      <c r="O13" s="12">
        <f>C13+E13+G13+I13+K13+M13-4</f>
        <v>21</v>
      </c>
      <c r="P13" s="35">
        <f>N13/6</f>
        <v>0.0010615354938271605</v>
      </c>
    </row>
    <row r="14" spans="1:16" ht="13.5" thickBot="1">
      <c r="A14" s="5" t="s">
        <v>10</v>
      </c>
      <c r="B14" s="26">
        <f>'1. Tag-Freistil 2006'!E8</f>
        <v>0.0010532407407407407</v>
      </c>
      <c r="C14" s="15">
        <v>3</v>
      </c>
      <c r="D14" s="26">
        <f>'1. Tag-Freistil 2006'!E16</f>
        <v>0.0004351851851851852</v>
      </c>
      <c r="E14" s="15">
        <v>3</v>
      </c>
      <c r="F14" s="26">
        <f>'1. Tag-Freistil 2006'!E25</f>
        <v>0.005671296296296296</v>
      </c>
      <c r="G14" s="15">
        <v>3</v>
      </c>
      <c r="H14" s="26">
        <f>'2.Tag-Brust 2006'!D12</f>
        <v>0.000548611111111111</v>
      </c>
      <c r="I14" s="15">
        <v>2</v>
      </c>
      <c r="J14" s="26">
        <f>'2.Tag-Brust 2006'!D26</f>
        <v>0.0013078703703703705</v>
      </c>
      <c r="K14" s="15">
        <v>1</v>
      </c>
      <c r="L14" s="26">
        <f>'2.Tag-Brust 2006'!E34</f>
        <v>0.0012094907407407408</v>
      </c>
      <c r="M14" s="15">
        <v>3</v>
      </c>
      <c r="N14" s="26">
        <f>B14+2*D14+F14/4+H14*2+J14+L14</f>
        <v>0.0069560185185185185</v>
      </c>
      <c r="O14" s="15">
        <f>C14+E14+G14+I14+K14+M14-1</f>
        <v>14</v>
      </c>
      <c r="P14" s="97">
        <f>N14/6</f>
        <v>0.0011593364197530864</v>
      </c>
    </row>
    <row r="15" spans="1:18" ht="6" customHeight="1">
      <c r="A15" s="31"/>
      <c r="B15" s="62"/>
      <c r="C15" s="33"/>
      <c r="D15" s="62"/>
      <c r="E15" s="62"/>
      <c r="F15" s="62"/>
      <c r="G15" s="33"/>
      <c r="H15" s="62"/>
      <c r="I15" s="33"/>
      <c r="J15" s="62"/>
      <c r="K15" s="33"/>
      <c r="L15" s="62"/>
      <c r="M15" s="33"/>
      <c r="N15" s="62"/>
      <c r="O15" s="33"/>
      <c r="P15" s="62"/>
      <c r="Q15" s="62"/>
      <c r="R15" s="33"/>
    </row>
    <row r="16" spans="1:15" s="89" customFormat="1" ht="13.5" customHeight="1" thickBot="1">
      <c r="A16" s="88" t="s">
        <v>65</v>
      </c>
      <c r="C16" s="90"/>
      <c r="E16" s="90"/>
      <c r="G16" s="90"/>
      <c r="I16" s="90"/>
      <c r="K16" s="90"/>
      <c r="M16" s="90"/>
      <c r="O16" s="90"/>
    </row>
    <row r="17" spans="1:16" ht="13.5" thickBot="1">
      <c r="A17" s="66"/>
      <c r="B17" s="67" t="s">
        <v>27</v>
      </c>
      <c r="C17" s="67"/>
      <c r="D17" s="67" t="s">
        <v>63</v>
      </c>
      <c r="E17" s="67"/>
      <c r="F17" s="67" t="s">
        <v>29</v>
      </c>
      <c r="G17" s="67"/>
      <c r="H17" s="67" t="s">
        <v>30</v>
      </c>
      <c r="I17" s="67"/>
      <c r="J17" s="70" t="s">
        <v>31</v>
      </c>
      <c r="K17" s="70"/>
      <c r="L17" s="70" t="s">
        <v>32</v>
      </c>
      <c r="M17" s="67"/>
      <c r="N17" s="71" t="s">
        <v>34</v>
      </c>
      <c r="O17" s="67"/>
      <c r="P17" s="72" t="s">
        <v>71</v>
      </c>
    </row>
    <row r="18" spans="1:16" ht="12.75">
      <c r="A18" s="27" t="s">
        <v>6</v>
      </c>
      <c r="B18" s="28">
        <v>0.0009259259259259259</v>
      </c>
      <c r="C18" s="28"/>
      <c r="D18" s="28">
        <v>0.0001826388888888889</v>
      </c>
      <c r="E18" s="28"/>
      <c r="F18" s="28">
        <v>0.004679398148148149</v>
      </c>
      <c r="G18" s="28"/>
      <c r="H18" s="28">
        <v>0.0004942129629629629</v>
      </c>
      <c r="I18" s="28"/>
      <c r="J18" s="28">
        <v>0.0010983796296296295</v>
      </c>
      <c r="K18" s="29"/>
      <c r="L18" s="28">
        <v>0.0010879629629629629</v>
      </c>
      <c r="M18" s="29"/>
      <c r="N18" s="28">
        <v>0.006001099537037037</v>
      </c>
      <c r="O18" s="29">
        <v>1</v>
      </c>
      <c r="P18" s="69">
        <f>N18/6</f>
        <v>0.0010001832561728396</v>
      </c>
    </row>
    <row r="19" spans="1:16" ht="12.75">
      <c r="A19" s="3" t="s">
        <v>11</v>
      </c>
      <c r="B19" s="24">
        <v>0.0010104166666666666</v>
      </c>
      <c r="C19" s="24"/>
      <c r="D19" s="24">
        <v>0.0001894675925925926</v>
      </c>
      <c r="E19" s="24"/>
      <c r="F19" s="24">
        <v>0.005348379629629629</v>
      </c>
      <c r="G19" s="24"/>
      <c r="H19" s="24">
        <v>0.0004976851851851852</v>
      </c>
      <c r="I19" s="24"/>
      <c r="J19" s="24">
        <v>0.0011273148148148147</v>
      </c>
      <c r="K19" s="12"/>
      <c r="L19" s="24">
        <v>0.001152777777777778</v>
      </c>
      <c r="M19" s="12"/>
      <c r="N19" s="24">
        <v>0.006380844907407407</v>
      </c>
      <c r="O19" s="12">
        <v>2</v>
      </c>
      <c r="P19" s="35">
        <f>N19/6</f>
        <v>0.0010634741512345679</v>
      </c>
    </row>
    <row r="20" spans="1:16" ht="12.75">
      <c r="A20" s="3" t="s">
        <v>10</v>
      </c>
      <c r="B20" s="24">
        <v>0.0011168981481481483</v>
      </c>
      <c r="C20" s="24"/>
      <c r="D20" s="24">
        <v>0.0001966435185185185</v>
      </c>
      <c r="E20" s="24"/>
      <c r="F20" s="24">
        <v>0.005687499999999999</v>
      </c>
      <c r="G20" s="24"/>
      <c r="H20" s="24">
        <v>0.000625</v>
      </c>
      <c r="I20" s="24"/>
      <c r="J20" s="24">
        <v>0.0014560185185185186</v>
      </c>
      <c r="K20" s="12"/>
      <c r="L20" s="24">
        <v>0.001324074074074074</v>
      </c>
      <c r="M20" s="12"/>
      <c r="N20" s="24">
        <v>0.007355439814814815</v>
      </c>
      <c r="O20" s="12">
        <v>3</v>
      </c>
      <c r="P20" s="35">
        <f>N20/6</f>
        <v>0.0012259066358024692</v>
      </c>
    </row>
    <row r="21" spans="1:16" ht="12.75">
      <c r="A21" s="54" t="s">
        <v>37</v>
      </c>
      <c r="B21" s="24"/>
      <c r="C21" s="24"/>
      <c r="D21" s="24">
        <v>0.0002530092592592593</v>
      </c>
      <c r="E21" s="24"/>
      <c r="F21" s="24">
        <v>0.0059722222222222225</v>
      </c>
      <c r="G21" s="24"/>
      <c r="H21" s="24">
        <v>0.0005902777777777778</v>
      </c>
      <c r="I21" s="24"/>
      <c r="J21" s="24">
        <v>0.0012256944444444444</v>
      </c>
      <c r="K21" s="12"/>
      <c r="L21" s="24">
        <v>0.001347222222222222</v>
      </c>
      <c r="M21" s="12"/>
      <c r="N21" s="12"/>
      <c r="O21" s="12"/>
      <c r="P21" s="13"/>
    </row>
    <row r="22" spans="1:16" ht="13.5" thickBot="1">
      <c r="A22" s="49" t="s">
        <v>53</v>
      </c>
      <c r="B22" s="26">
        <v>0.0011111111111111111</v>
      </c>
      <c r="C22" s="26"/>
      <c r="D22" s="26"/>
      <c r="E22" s="26"/>
      <c r="F22" s="26">
        <v>0.005230324074074074</v>
      </c>
      <c r="G22" s="26"/>
      <c r="H22" s="26">
        <v>0.0005671296296296296</v>
      </c>
      <c r="I22" s="26"/>
      <c r="J22" s="53"/>
      <c r="K22" s="15"/>
      <c r="L22" s="6"/>
      <c r="M22" s="15"/>
      <c r="N22" s="6"/>
      <c r="O22" s="15"/>
      <c r="P22" s="7"/>
    </row>
    <row r="23" spans="1:18" ht="6" customHeight="1">
      <c r="A23" s="31"/>
      <c r="B23" s="62"/>
      <c r="C23" s="33"/>
      <c r="D23" s="62"/>
      <c r="E23" s="62"/>
      <c r="F23" s="62"/>
      <c r="G23" s="33"/>
      <c r="H23" s="62"/>
      <c r="I23" s="33"/>
      <c r="J23" s="62"/>
      <c r="K23" s="33"/>
      <c r="L23" s="62"/>
      <c r="M23" s="33"/>
      <c r="N23" s="62"/>
      <c r="O23" s="33"/>
      <c r="P23" s="62"/>
      <c r="Q23" s="62"/>
      <c r="R23" s="33"/>
    </row>
    <row r="24" spans="1:15" s="89" customFormat="1" ht="13.5" customHeight="1" thickBot="1">
      <c r="A24" s="88" t="s">
        <v>74</v>
      </c>
      <c r="C24" s="90"/>
      <c r="E24" s="90"/>
      <c r="G24" s="90"/>
      <c r="H24" s="88" t="s">
        <v>76</v>
      </c>
      <c r="I24" s="90"/>
      <c r="K24" s="90"/>
      <c r="M24" s="90"/>
      <c r="O24" s="90"/>
    </row>
    <row r="25" spans="1:16" ht="13.5" thickBot="1">
      <c r="A25" s="66"/>
      <c r="B25" s="67" t="s">
        <v>27</v>
      </c>
      <c r="C25" s="67"/>
      <c r="D25" s="67" t="s">
        <v>29</v>
      </c>
      <c r="E25" s="67"/>
      <c r="F25" s="68" t="s">
        <v>30</v>
      </c>
      <c r="H25" s="66"/>
      <c r="I25" s="67"/>
      <c r="J25" s="71" t="s">
        <v>29</v>
      </c>
      <c r="K25" s="67"/>
      <c r="L25" s="71" t="s">
        <v>30</v>
      </c>
      <c r="M25" s="67"/>
      <c r="N25" s="71" t="s">
        <v>27</v>
      </c>
      <c r="O25" s="67"/>
      <c r="P25" s="72" t="s">
        <v>32</v>
      </c>
    </row>
    <row r="26" spans="1:16" ht="12.75">
      <c r="A26" s="27" t="s">
        <v>6</v>
      </c>
      <c r="B26" s="28">
        <v>0.0010520833333333335</v>
      </c>
      <c r="C26" s="29"/>
      <c r="D26" s="73">
        <v>0.2777777777777778</v>
      </c>
      <c r="E26" s="29"/>
      <c r="F26" s="56">
        <v>53.6</v>
      </c>
      <c r="H26" s="74" t="s">
        <v>6</v>
      </c>
      <c r="I26" s="29"/>
      <c r="J26" s="76">
        <v>0.2881944444444445</v>
      </c>
      <c r="K26" s="29"/>
      <c r="L26" s="76">
        <v>0.030555555555555555</v>
      </c>
      <c r="M26" s="29"/>
      <c r="N26" s="76">
        <v>0.05694444444444444</v>
      </c>
      <c r="O26" s="29"/>
      <c r="P26" s="79">
        <v>0.06666666666666667</v>
      </c>
    </row>
    <row r="27" spans="1:16" ht="12.75">
      <c r="A27" s="3" t="s">
        <v>67</v>
      </c>
      <c r="B27" s="24">
        <v>0.0010625</v>
      </c>
      <c r="C27" s="12"/>
      <c r="D27" s="42">
        <v>0.2798611111111111</v>
      </c>
      <c r="E27" s="12"/>
      <c r="F27" s="13">
        <v>49.9</v>
      </c>
      <c r="H27" s="75" t="s">
        <v>53</v>
      </c>
      <c r="I27" s="12"/>
      <c r="J27" s="77">
        <v>0.29791666666666666</v>
      </c>
      <c r="K27" s="12"/>
      <c r="L27" s="77">
        <v>0.034027777777777775</v>
      </c>
      <c r="M27" s="12"/>
      <c r="N27" s="77">
        <v>0.06597222222222222</v>
      </c>
      <c r="O27" s="12"/>
      <c r="P27" s="4"/>
    </row>
    <row r="28" spans="1:16" ht="12.75">
      <c r="A28" s="3" t="s">
        <v>68</v>
      </c>
      <c r="B28" s="24">
        <v>0.0010775462962962963</v>
      </c>
      <c r="C28" s="12"/>
      <c r="D28" s="42">
        <v>0.3</v>
      </c>
      <c r="E28" s="12"/>
      <c r="F28" s="13">
        <v>49.5</v>
      </c>
      <c r="H28" s="3" t="s">
        <v>77</v>
      </c>
      <c r="I28" s="12"/>
      <c r="J28" s="77">
        <v>0.34722222222222227</v>
      </c>
      <c r="K28" s="12"/>
      <c r="L28" s="77">
        <v>0.029166666666666664</v>
      </c>
      <c r="M28" s="12"/>
      <c r="N28" s="77">
        <v>0.06875</v>
      </c>
      <c r="O28" s="12"/>
      <c r="P28" s="80">
        <v>0.07222222222222223</v>
      </c>
    </row>
    <row r="29" spans="1:16" ht="12.75">
      <c r="A29" s="3" t="s">
        <v>11</v>
      </c>
      <c r="B29" s="24">
        <v>0.0011168981481481483</v>
      </c>
      <c r="C29" s="12"/>
      <c r="D29" s="42">
        <v>0.30833333333333335</v>
      </c>
      <c r="E29" s="12"/>
      <c r="F29" s="13">
        <v>45.6</v>
      </c>
      <c r="H29" s="3" t="s">
        <v>11</v>
      </c>
      <c r="I29" s="12"/>
      <c r="J29" s="77">
        <v>0.3090277777777778</v>
      </c>
      <c r="K29" s="12"/>
      <c r="L29" s="77">
        <v>0.029166666666666664</v>
      </c>
      <c r="M29" s="12"/>
      <c r="N29" s="77">
        <v>0.06458333333333334</v>
      </c>
      <c r="O29" s="12"/>
      <c r="P29" s="80">
        <v>0.06944444444444443</v>
      </c>
    </row>
    <row r="30" spans="1:16" ht="12.75">
      <c r="A30" s="3" t="s">
        <v>10</v>
      </c>
      <c r="B30" s="24">
        <v>0.0010972222222222223</v>
      </c>
      <c r="C30" s="12"/>
      <c r="D30" s="42">
        <v>0.30625</v>
      </c>
      <c r="E30" s="12"/>
      <c r="F30" s="13">
        <v>57.6</v>
      </c>
      <c r="H30" s="3" t="s">
        <v>10</v>
      </c>
      <c r="I30" s="12"/>
      <c r="J30" s="77">
        <v>0.2972222222222222</v>
      </c>
      <c r="K30" s="12"/>
      <c r="L30" s="77">
        <v>0.034027777777777775</v>
      </c>
      <c r="M30" s="12"/>
      <c r="N30" s="77">
        <v>0.06319444444444444</v>
      </c>
      <c r="O30" s="12"/>
      <c r="P30" s="80">
        <v>0.08125</v>
      </c>
    </row>
    <row r="31" spans="1:16" ht="13.5" thickBot="1">
      <c r="A31" s="5" t="s">
        <v>41</v>
      </c>
      <c r="B31" s="6"/>
      <c r="C31" s="15"/>
      <c r="D31" s="6"/>
      <c r="E31" s="15"/>
      <c r="F31" s="16">
        <v>52.1</v>
      </c>
      <c r="H31" s="64" t="s">
        <v>37</v>
      </c>
      <c r="I31" s="15"/>
      <c r="J31" s="78">
        <v>0.3680555555555556</v>
      </c>
      <c r="K31" s="15"/>
      <c r="L31" s="78">
        <v>0.03194444444444445</v>
      </c>
      <c r="M31" s="15"/>
      <c r="N31" s="6"/>
      <c r="O31" s="15"/>
      <c r="P31" s="7"/>
    </row>
    <row r="32" spans="1:18" ht="6" customHeight="1">
      <c r="A32" s="31"/>
      <c r="B32" s="62"/>
      <c r="C32" s="33"/>
      <c r="D32" s="62"/>
      <c r="E32" s="62"/>
      <c r="F32" s="62"/>
      <c r="G32" s="33"/>
      <c r="H32" s="62"/>
      <c r="I32" s="33"/>
      <c r="J32" s="62"/>
      <c r="K32" s="33"/>
      <c r="L32" s="62"/>
      <c r="M32" s="33"/>
      <c r="N32" s="62"/>
      <c r="O32" s="33"/>
      <c r="P32" s="62"/>
      <c r="Q32" s="62"/>
      <c r="R32" s="33"/>
    </row>
    <row r="33" spans="1:15" s="89" customFormat="1" ht="13.5" customHeight="1" thickBot="1">
      <c r="A33" s="88" t="s">
        <v>70</v>
      </c>
      <c r="C33" s="90"/>
      <c r="E33" s="90"/>
      <c r="G33" s="90"/>
      <c r="I33" s="90"/>
      <c r="K33" s="90"/>
      <c r="M33" s="90"/>
      <c r="O33" s="90"/>
    </row>
    <row r="34" spans="1:18" ht="12.75">
      <c r="A34" s="2" t="s">
        <v>7</v>
      </c>
      <c r="B34" s="9" t="s">
        <v>27</v>
      </c>
      <c r="C34" s="9"/>
      <c r="D34" s="9" t="s">
        <v>63</v>
      </c>
      <c r="E34" s="9"/>
      <c r="F34" s="9" t="s">
        <v>29</v>
      </c>
      <c r="G34" s="9"/>
      <c r="H34" s="9" t="s">
        <v>30</v>
      </c>
      <c r="I34" s="9"/>
      <c r="J34" s="9" t="s">
        <v>31</v>
      </c>
      <c r="K34" s="9"/>
      <c r="L34" s="9" t="s">
        <v>32</v>
      </c>
      <c r="M34" s="9"/>
      <c r="N34" s="9" t="s">
        <v>69</v>
      </c>
      <c r="O34" s="9"/>
      <c r="P34" s="108" t="s">
        <v>34</v>
      </c>
      <c r="Q34" s="108"/>
      <c r="R34" s="110"/>
    </row>
    <row r="35" spans="1:18" s="94" customFormat="1" ht="11.25" customHeight="1" thickBot="1">
      <c r="A35" s="91"/>
      <c r="B35" s="92" t="s">
        <v>33</v>
      </c>
      <c r="C35" s="92"/>
      <c r="D35" s="92" t="s">
        <v>33</v>
      </c>
      <c r="E35" s="92"/>
      <c r="F35" s="92" t="s">
        <v>33</v>
      </c>
      <c r="G35" s="92"/>
      <c r="H35" s="92" t="s">
        <v>33</v>
      </c>
      <c r="I35" s="92"/>
      <c r="J35" s="92" t="s">
        <v>33</v>
      </c>
      <c r="K35" s="92"/>
      <c r="L35" s="92" t="s">
        <v>33</v>
      </c>
      <c r="M35" s="92"/>
      <c r="N35" s="92" t="s">
        <v>33</v>
      </c>
      <c r="O35" s="92"/>
      <c r="P35" s="92" t="s">
        <v>33</v>
      </c>
      <c r="Q35" s="92" t="s">
        <v>71</v>
      </c>
      <c r="R35" s="93" t="s">
        <v>12</v>
      </c>
    </row>
    <row r="36" spans="1:18" ht="12.75">
      <c r="A36" s="2" t="s">
        <v>6</v>
      </c>
      <c r="B36" s="63">
        <v>0.0009467592592592592</v>
      </c>
      <c r="C36" s="9"/>
      <c r="D36" s="63">
        <v>0.00016898148148148146</v>
      </c>
      <c r="E36" s="63"/>
      <c r="F36" s="63">
        <v>0.004564814814814815</v>
      </c>
      <c r="G36" s="9"/>
      <c r="H36" s="63">
        <v>0.0004965277777777777</v>
      </c>
      <c r="I36" s="9"/>
      <c r="J36" s="63">
        <v>0.0011412037037037037</v>
      </c>
      <c r="K36" s="9"/>
      <c r="L36" s="63">
        <v>0.0010810185185185185</v>
      </c>
      <c r="M36" s="9"/>
      <c r="N36" s="63">
        <v>0.00053125</v>
      </c>
      <c r="O36" s="9"/>
      <c r="P36" s="63">
        <f>B36+D36*4+F36/4+H36*2+J36+L36+N36*2</f>
        <v>0.0070416666666666666</v>
      </c>
      <c r="Q36" s="63">
        <f>P36/7</f>
        <v>0.001005952380952381</v>
      </c>
      <c r="R36" s="10">
        <v>1</v>
      </c>
    </row>
    <row r="37" spans="1:18" ht="12.75">
      <c r="A37" s="3" t="s">
        <v>67</v>
      </c>
      <c r="B37" s="24">
        <v>0.0009953703703703704</v>
      </c>
      <c r="C37" s="12"/>
      <c r="D37" s="24">
        <v>0.00017361111111111112</v>
      </c>
      <c r="E37" s="24"/>
      <c r="F37" s="24">
        <v>0.004662037037037037</v>
      </c>
      <c r="G37" s="12"/>
      <c r="H37" s="24">
        <v>0.0005243055555555555</v>
      </c>
      <c r="I37" s="12"/>
      <c r="J37" s="24">
        <v>0.0011469907407407407</v>
      </c>
      <c r="K37" s="12"/>
      <c r="L37" s="24">
        <v>0.001113425925925926</v>
      </c>
      <c r="M37" s="12"/>
      <c r="N37" s="24">
        <v>0.0005798611111111112</v>
      </c>
      <c r="O37" s="12"/>
      <c r="P37" s="24">
        <f>B37+D37*4+F37/4+H37*2+J37+L37+N37*2</f>
        <v>0.007324074074074075</v>
      </c>
      <c r="Q37" s="24">
        <f>P37/7</f>
        <v>0.0010462962962962965</v>
      </c>
      <c r="R37" s="13">
        <v>2</v>
      </c>
    </row>
    <row r="38" spans="1:18" ht="12.75">
      <c r="A38" s="3" t="s">
        <v>11</v>
      </c>
      <c r="B38" s="24">
        <v>0.0010335648148148148</v>
      </c>
      <c r="C38" s="12"/>
      <c r="D38" s="24">
        <v>0.00018171296296296295</v>
      </c>
      <c r="E38" s="24"/>
      <c r="F38" s="24">
        <v>0.005322916666666667</v>
      </c>
      <c r="G38" s="12"/>
      <c r="H38" s="24">
        <v>0.0004907407407407407</v>
      </c>
      <c r="I38" s="12"/>
      <c r="J38" s="24">
        <v>0.0010833333333333335</v>
      </c>
      <c r="K38" s="12"/>
      <c r="L38" s="24">
        <v>0.0011319444444444443</v>
      </c>
      <c r="M38" s="12"/>
      <c r="N38" s="24">
        <v>0.0005497685185185186</v>
      </c>
      <c r="O38" s="12"/>
      <c r="P38" s="24">
        <f>B38+D38*4+F38/4+H38*2+J38+L38+N38*2</f>
        <v>0.007387442129629629</v>
      </c>
      <c r="Q38" s="24">
        <f>P38/7</f>
        <v>0.0010553488756613757</v>
      </c>
      <c r="R38" s="13">
        <v>3</v>
      </c>
    </row>
    <row r="39" spans="1:18" ht="12.75">
      <c r="A39" s="65" t="s">
        <v>53</v>
      </c>
      <c r="B39" s="24">
        <v>0.0011342592592592591</v>
      </c>
      <c r="C39" s="12"/>
      <c r="D39" s="24">
        <v>0.00018865740740740743</v>
      </c>
      <c r="E39" s="24"/>
      <c r="F39" s="24">
        <v>0.005304398148148148</v>
      </c>
      <c r="G39" s="12"/>
      <c r="H39" s="24">
        <v>0.0005659722222222222</v>
      </c>
      <c r="I39" s="12"/>
      <c r="J39" s="24">
        <v>0.0012951388888888889</v>
      </c>
      <c r="K39" s="12"/>
      <c r="L39" s="24">
        <v>0.0012627314814814814</v>
      </c>
      <c r="M39" s="12"/>
      <c r="N39" s="24">
        <v>0.0006296296296296296</v>
      </c>
      <c r="O39" s="12"/>
      <c r="P39" s="24">
        <f>B39+D39*4+F39/4+H39*2+J39+L39+N39*2</f>
        <v>0.0081640625</v>
      </c>
      <c r="Q39" s="24">
        <f>P39/7</f>
        <v>0.0011662946428571427</v>
      </c>
      <c r="R39" s="13">
        <v>4</v>
      </c>
    </row>
    <row r="40" spans="1:18" ht="13.5" thickBot="1">
      <c r="A40" s="5" t="s">
        <v>10</v>
      </c>
      <c r="B40" s="26">
        <v>0.0010451388888888889</v>
      </c>
      <c r="C40" s="15"/>
      <c r="D40" s="26">
        <v>0.0002025462962962963</v>
      </c>
      <c r="E40" s="26"/>
      <c r="F40" s="26">
        <v>0.006081018518518518</v>
      </c>
      <c r="G40" s="15"/>
      <c r="H40" s="26">
        <v>0.0006712962962962962</v>
      </c>
      <c r="I40" s="15"/>
      <c r="J40" s="26">
        <v>0.0015243055555555554</v>
      </c>
      <c r="K40" s="15"/>
      <c r="L40" s="26">
        <v>0.001365740740740741</v>
      </c>
      <c r="M40" s="15"/>
      <c r="N40" s="26">
        <v>0.000775462962962963</v>
      </c>
      <c r="O40" s="15"/>
      <c r="P40" s="26">
        <f>B40+D40*4+F40/4+H40*2+J40+L40+N40*2</f>
        <v>0.009159143518518518</v>
      </c>
      <c r="Q40" s="26">
        <f>P40/7</f>
        <v>0.001308449074074074</v>
      </c>
      <c r="R40" s="16">
        <v>5</v>
      </c>
    </row>
    <row r="41" spans="1:18" ht="6" customHeight="1">
      <c r="A41" s="31"/>
      <c r="B41" s="62"/>
      <c r="C41" s="33"/>
      <c r="D41" s="62"/>
      <c r="E41" s="62"/>
      <c r="F41" s="62"/>
      <c r="G41" s="33"/>
      <c r="H41" s="62"/>
      <c r="I41" s="33"/>
      <c r="J41" s="62"/>
      <c r="K41" s="33"/>
      <c r="L41" s="62"/>
      <c r="M41" s="33"/>
      <c r="N41" s="62"/>
      <c r="O41" s="33"/>
      <c r="P41" s="62"/>
      <c r="Q41" s="62"/>
      <c r="R41" s="33"/>
    </row>
    <row r="42" spans="1:15" s="89" customFormat="1" ht="13.5" customHeight="1" thickBot="1">
      <c r="A42" s="88" t="s">
        <v>90</v>
      </c>
      <c r="C42" s="90"/>
      <c r="E42" s="90"/>
      <c r="G42" s="90"/>
      <c r="I42" s="90"/>
      <c r="K42" s="90"/>
      <c r="M42" s="90"/>
      <c r="O42" s="90"/>
    </row>
    <row r="43" spans="1:18" ht="12.75">
      <c r="A43" s="2" t="s">
        <v>7</v>
      </c>
      <c r="B43" s="9" t="s">
        <v>28</v>
      </c>
      <c r="C43" s="9"/>
      <c r="D43" s="9" t="s">
        <v>30</v>
      </c>
      <c r="E43" s="9"/>
      <c r="F43" s="9" t="s">
        <v>29</v>
      </c>
      <c r="G43" s="9"/>
      <c r="H43" s="9" t="s">
        <v>31</v>
      </c>
      <c r="I43" s="9"/>
      <c r="J43" s="9" t="s">
        <v>27</v>
      </c>
      <c r="K43" s="9"/>
      <c r="L43" s="9" t="s">
        <v>32</v>
      </c>
      <c r="M43" s="9"/>
      <c r="N43" s="9"/>
      <c r="O43" s="9"/>
      <c r="P43" s="108" t="s">
        <v>34</v>
      </c>
      <c r="Q43" s="108"/>
      <c r="R43" s="110"/>
    </row>
    <row r="44" spans="1:18" s="94" customFormat="1" ht="11.25" customHeight="1" thickBot="1">
      <c r="A44" s="91"/>
      <c r="B44" s="92" t="s">
        <v>33</v>
      </c>
      <c r="C44" s="92"/>
      <c r="D44" s="92" t="s">
        <v>33</v>
      </c>
      <c r="E44" s="92"/>
      <c r="F44" s="92" t="s">
        <v>33</v>
      </c>
      <c r="G44" s="92"/>
      <c r="H44" s="92" t="s">
        <v>33</v>
      </c>
      <c r="I44" s="92"/>
      <c r="J44" s="92" t="s">
        <v>33</v>
      </c>
      <c r="K44" s="92"/>
      <c r="L44" s="92" t="s">
        <v>33</v>
      </c>
      <c r="M44" s="92"/>
      <c r="N44" s="92"/>
      <c r="O44" s="92"/>
      <c r="P44" s="92" t="s">
        <v>33</v>
      </c>
      <c r="Q44" s="92" t="s">
        <v>71</v>
      </c>
      <c r="R44" s="93" t="s">
        <v>12</v>
      </c>
    </row>
    <row r="45" spans="1:18" ht="12.75">
      <c r="A45" s="2" t="s">
        <v>6</v>
      </c>
      <c r="B45" s="63">
        <v>0.0004027777777777777</v>
      </c>
      <c r="C45" s="9"/>
      <c r="D45" s="63">
        <v>0.0004918981481481482</v>
      </c>
      <c r="E45" s="63"/>
      <c r="F45" s="63">
        <v>0.004601851851851852</v>
      </c>
      <c r="G45" s="9"/>
      <c r="H45" s="63">
        <v>0.0010891203703703703</v>
      </c>
      <c r="I45" s="9"/>
      <c r="J45" s="63">
        <v>0.0009363425925925927</v>
      </c>
      <c r="K45" s="9"/>
      <c r="L45" s="63">
        <v>0.001138888888888889</v>
      </c>
      <c r="M45" s="9"/>
      <c r="N45" s="63"/>
      <c r="O45" s="9"/>
      <c r="P45" s="63">
        <f>2*B45+2*D45+F45/4+H45+J45+L45</f>
        <v>0.006104166666666667</v>
      </c>
      <c r="Q45" s="63">
        <f>P45/6</f>
        <v>0.001017361111111111</v>
      </c>
      <c r="R45" s="10">
        <v>1</v>
      </c>
    </row>
    <row r="46" spans="1:18" ht="12.75">
      <c r="A46" s="3" t="s">
        <v>78</v>
      </c>
      <c r="B46" s="24">
        <v>0.0004143518518518518</v>
      </c>
      <c r="C46" s="12"/>
      <c r="D46" s="24">
        <v>0.0004409722222222222</v>
      </c>
      <c r="E46" s="24"/>
      <c r="F46" s="24">
        <v>0.005696759259259259</v>
      </c>
      <c r="G46" s="12"/>
      <c r="H46" s="24">
        <v>0.0010416666666666667</v>
      </c>
      <c r="I46" s="12"/>
      <c r="J46" s="24">
        <v>0.0010219907407407406</v>
      </c>
      <c r="K46" s="12"/>
      <c r="L46" s="24">
        <v>0.0011435185185185183</v>
      </c>
      <c r="M46" s="12"/>
      <c r="N46" s="24"/>
      <c r="O46" s="12"/>
      <c r="P46" s="24">
        <f>2*B46+2*D46+F46/4+H46+J46+L46</f>
        <v>0.006342013888888888</v>
      </c>
      <c r="Q46" s="24">
        <f>P46/6</f>
        <v>0.0010570023148148147</v>
      </c>
      <c r="R46" s="13">
        <v>2</v>
      </c>
    </row>
    <row r="47" spans="1:18" ht="12.75">
      <c r="A47" s="3" t="s">
        <v>11</v>
      </c>
      <c r="B47" s="24">
        <v>0.00043287037037037035</v>
      </c>
      <c r="C47" s="12"/>
      <c r="D47" s="24">
        <v>0.00048379629629629624</v>
      </c>
      <c r="E47" s="24"/>
      <c r="F47" s="24">
        <v>0.005155092592592592</v>
      </c>
      <c r="G47" s="12"/>
      <c r="H47" s="24">
        <v>0.0010763888888888889</v>
      </c>
      <c r="I47" s="12"/>
      <c r="J47" s="24">
        <v>0.0010289351851851852</v>
      </c>
      <c r="K47" s="12"/>
      <c r="L47" s="24">
        <v>0.001170138888888889</v>
      </c>
      <c r="M47" s="12"/>
      <c r="N47" s="24"/>
      <c r="O47" s="12"/>
      <c r="P47" s="24">
        <f>2*B47+2*D47+F47/4+H47+J47+L47</f>
        <v>0.006397569444444444</v>
      </c>
      <c r="Q47" s="24">
        <f>P47/6</f>
        <v>0.0010662615740740739</v>
      </c>
      <c r="R47" s="13">
        <v>3</v>
      </c>
    </row>
    <row r="48" spans="1:18" ht="12.75">
      <c r="A48" s="3" t="s">
        <v>10</v>
      </c>
      <c r="B48" s="24">
        <v>0.0004351851851851852</v>
      </c>
      <c r="C48" s="12"/>
      <c r="D48" s="24">
        <v>0.000542824074074074</v>
      </c>
      <c r="E48" s="24"/>
      <c r="F48" s="24">
        <v>0.004974537037037037</v>
      </c>
      <c r="G48" s="12"/>
      <c r="H48" s="24">
        <v>0.0012094907407407408</v>
      </c>
      <c r="I48" s="12"/>
      <c r="J48" s="24">
        <v>0.0010011574074074074</v>
      </c>
      <c r="K48" s="12"/>
      <c r="L48" s="24">
        <v>0.0012847222222222223</v>
      </c>
      <c r="M48" s="12"/>
      <c r="N48" s="24"/>
      <c r="O48" s="12"/>
      <c r="P48" s="24">
        <f>2*B48+2*D48+F48/4+H48+J48+L48</f>
        <v>0.006695023148148148</v>
      </c>
      <c r="Q48" s="24">
        <f>P48/6</f>
        <v>0.0011158371913580246</v>
      </c>
      <c r="R48" s="13">
        <v>4</v>
      </c>
    </row>
    <row r="49" spans="1:18" ht="6" customHeight="1">
      <c r="A49" s="31"/>
      <c r="B49" s="62"/>
      <c r="C49" s="33"/>
      <c r="D49" s="62"/>
      <c r="E49" s="62"/>
      <c r="F49" s="62"/>
      <c r="G49" s="33"/>
      <c r="H49" s="62"/>
      <c r="I49" s="33"/>
      <c r="J49" s="62"/>
      <c r="K49" s="33"/>
      <c r="L49" s="62"/>
      <c r="M49" s="33"/>
      <c r="N49" s="62"/>
      <c r="O49" s="33"/>
      <c r="P49" s="62"/>
      <c r="Q49" s="62"/>
      <c r="R49" s="33"/>
    </row>
    <row r="50" spans="1:6" ht="13.5" thickBot="1">
      <c r="A50" s="88" t="s">
        <v>91</v>
      </c>
      <c r="B50" s="89"/>
      <c r="C50" s="90"/>
      <c r="D50" s="89"/>
      <c r="E50" s="90"/>
      <c r="F50" s="89"/>
    </row>
    <row r="51" spans="1:8" ht="12.75">
      <c r="A51" s="2"/>
      <c r="B51" s="9" t="s">
        <v>29</v>
      </c>
      <c r="C51" s="9"/>
      <c r="D51" s="9" t="s">
        <v>31</v>
      </c>
      <c r="E51" s="9"/>
      <c r="F51" s="9" t="s">
        <v>27</v>
      </c>
      <c r="G51" s="9"/>
      <c r="H51" s="25" t="s">
        <v>94</v>
      </c>
    </row>
    <row r="52" spans="1:8" ht="12.75">
      <c r="A52" s="3" t="s">
        <v>6</v>
      </c>
      <c r="B52" s="24">
        <v>0.004641203703703704</v>
      </c>
      <c r="C52" s="12"/>
      <c r="D52" s="24">
        <v>0.001261574074074074</v>
      </c>
      <c r="E52" s="12"/>
      <c r="F52" s="24">
        <v>0.0009837962962962964</v>
      </c>
      <c r="G52" s="12"/>
      <c r="H52" s="98">
        <f>(B52/4+D52+F52)/3</f>
        <v>0.0011352237654320989</v>
      </c>
    </row>
    <row r="53" spans="1:8" ht="12.75">
      <c r="A53" s="3" t="s">
        <v>77</v>
      </c>
      <c r="B53" s="24">
        <v>0.005324074074074075</v>
      </c>
      <c r="C53" s="12"/>
      <c r="D53" s="24">
        <v>0.0010879629629629629</v>
      </c>
      <c r="E53" s="12"/>
      <c r="F53" s="24">
        <v>0.0011226851851851851</v>
      </c>
      <c r="G53" s="12"/>
      <c r="H53" s="98">
        <f>(B53/4+D53+F53)/3</f>
        <v>0.0011805555555555556</v>
      </c>
    </row>
    <row r="54" spans="1:8" ht="12.75">
      <c r="A54" s="3" t="s">
        <v>11</v>
      </c>
      <c r="B54" s="24">
        <v>0.0052662037037037035</v>
      </c>
      <c r="C54" s="12"/>
      <c r="D54" s="24">
        <v>0.0011458333333333333</v>
      </c>
      <c r="E54" s="12"/>
      <c r="F54" s="24">
        <v>0.00109375</v>
      </c>
      <c r="G54" s="12"/>
      <c r="H54" s="98">
        <f>(B54/4+D54+F54)/3</f>
        <v>0.001185378086419753</v>
      </c>
    </row>
    <row r="55" spans="1:8" ht="12.75">
      <c r="A55" s="3" t="s">
        <v>10</v>
      </c>
      <c r="B55" s="24">
        <v>0.004814814814814815</v>
      </c>
      <c r="C55" s="12"/>
      <c r="D55" s="24">
        <v>0.0012847222222222223</v>
      </c>
      <c r="E55" s="12"/>
      <c r="F55" s="24">
        <v>0.0010069444444444444</v>
      </c>
      <c r="G55" s="12"/>
      <c r="H55" s="98">
        <f>(B55/4+D55+F55)/3</f>
        <v>0.0011651234567901234</v>
      </c>
    </row>
    <row r="56" spans="1:8" ht="12.75">
      <c r="A56" s="3" t="s">
        <v>92</v>
      </c>
      <c r="B56" s="24">
        <v>0.004456018518518519</v>
      </c>
      <c r="C56" s="12"/>
      <c r="D56" s="24">
        <v>0.0012384259259259258</v>
      </c>
      <c r="E56" s="12"/>
      <c r="F56" s="24">
        <v>0.0009201388888888889</v>
      </c>
      <c r="G56" s="12"/>
      <c r="H56" s="98">
        <f>(B56/4+D56+F56)/3</f>
        <v>0.0010908564814814815</v>
      </c>
    </row>
    <row r="57" spans="1:8" ht="12.75">
      <c r="A57" s="3" t="s">
        <v>36</v>
      </c>
      <c r="B57" s="24"/>
      <c r="C57" s="12"/>
      <c r="D57" s="24"/>
      <c r="E57" s="12"/>
      <c r="F57" s="24">
        <v>0.001261574074074074</v>
      </c>
      <c r="G57" s="12"/>
      <c r="H57" s="4"/>
    </row>
    <row r="58" spans="1:8" ht="12.75">
      <c r="A58" s="3" t="s">
        <v>93</v>
      </c>
      <c r="B58" s="24"/>
      <c r="C58" s="12"/>
      <c r="D58" s="24"/>
      <c r="E58" s="12"/>
      <c r="F58" s="24">
        <v>0.0011574074074074073</v>
      </c>
      <c r="G58" s="12"/>
      <c r="H58" s="4"/>
    </row>
    <row r="59" spans="1:8" ht="12.75">
      <c r="A59" s="3" t="s">
        <v>67</v>
      </c>
      <c r="B59" s="1"/>
      <c r="C59" s="12"/>
      <c r="D59" s="24"/>
      <c r="E59" s="12"/>
      <c r="F59" s="24">
        <v>0.0010648148148148147</v>
      </c>
      <c r="G59" s="12"/>
      <c r="H59" s="4"/>
    </row>
    <row r="60" spans="1:8" ht="12.75">
      <c r="A60" s="54" t="s">
        <v>53</v>
      </c>
      <c r="B60" s="1"/>
      <c r="C60" s="12"/>
      <c r="D60" s="24"/>
      <c r="E60" s="12"/>
      <c r="F60" s="24">
        <v>0.0011805555555555556</v>
      </c>
      <c r="G60" s="12"/>
      <c r="H60" s="4"/>
    </row>
    <row r="61" spans="1:8" ht="13.5" thickBot="1">
      <c r="A61" s="64" t="s">
        <v>41</v>
      </c>
      <c r="B61" s="6"/>
      <c r="C61" s="15"/>
      <c r="D61" s="6"/>
      <c r="E61" s="15"/>
      <c r="F61" s="26">
        <v>0.0011689814814814816</v>
      </c>
      <c r="G61" s="15"/>
      <c r="H61" s="7"/>
    </row>
  </sheetData>
  <mergeCells count="16">
    <mergeCell ref="P43:R43"/>
    <mergeCell ref="P34:R34"/>
    <mergeCell ref="J2:K2"/>
    <mergeCell ref="L2:M2"/>
    <mergeCell ref="N2:O2"/>
    <mergeCell ref="J10:K10"/>
    <mergeCell ref="L10:M10"/>
    <mergeCell ref="N10:O10"/>
    <mergeCell ref="B2:C2"/>
    <mergeCell ref="D2:E2"/>
    <mergeCell ref="F2:G2"/>
    <mergeCell ref="H2:I2"/>
    <mergeCell ref="B10:C10"/>
    <mergeCell ref="D10:E10"/>
    <mergeCell ref="F10:G10"/>
    <mergeCell ref="H10:I10"/>
  </mergeCells>
  <printOptions/>
  <pageMargins left="0" right="0" top="0" bottom="0" header="0.5118110236220472" footer="0.5118110236220472"/>
  <pageSetup horizontalDpi="600" verticalDpi="600" orientation="landscape" paperSize="9" r:id="rId3"/>
  <rowBreaks count="1" manualBreakCount="1">
    <brk id="8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2:L24"/>
  <sheetViews>
    <sheetView workbookViewId="0" topLeftCell="A2">
      <selection activeCell="A15" sqref="A15"/>
    </sheetView>
  </sheetViews>
  <sheetFormatPr defaultColWidth="11.421875" defaultRowHeight="12.75"/>
  <cols>
    <col min="1" max="1" width="16.421875" style="0" customWidth="1"/>
    <col min="2" max="4" width="12.57421875" style="0" customWidth="1"/>
    <col min="5" max="5" width="1.28515625" style="0" customWidth="1"/>
    <col min="6" max="9" width="13.7109375" style="0" customWidth="1"/>
    <col min="12" max="12" width="5.7109375" style="23" customWidth="1"/>
  </cols>
  <sheetData>
    <row r="1" ht="12.75"/>
    <row r="2" ht="18">
      <c r="A2" s="18" t="s">
        <v>70</v>
      </c>
    </row>
    <row r="3" ht="12.75"/>
    <row r="4" ht="13.5" thickBot="1"/>
    <row r="5" spans="1:12" ht="12.75">
      <c r="A5" s="2" t="s">
        <v>7</v>
      </c>
      <c r="B5" s="9" t="s">
        <v>31</v>
      </c>
      <c r="C5" s="9" t="s">
        <v>69</v>
      </c>
      <c r="D5" s="9" t="s">
        <v>29</v>
      </c>
      <c r="E5" s="9"/>
      <c r="F5" s="9" t="s">
        <v>27</v>
      </c>
      <c r="G5" s="9" t="s">
        <v>30</v>
      </c>
      <c r="H5" s="9" t="s">
        <v>63</v>
      </c>
      <c r="I5" s="9" t="s">
        <v>32</v>
      </c>
      <c r="J5" s="108" t="s">
        <v>34</v>
      </c>
      <c r="K5" s="108"/>
      <c r="L5" s="108"/>
    </row>
    <row r="6" spans="1:12" ht="13.5" thickBot="1">
      <c r="A6" s="5"/>
      <c r="B6" s="15" t="s">
        <v>33</v>
      </c>
      <c r="C6" s="15" t="s">
        <v>33</v>
      </c>
      <c r="D6" s="15" t="s">
        <v>33</v>
      </c>
      <c r="E6" s="15"/>
      <c r="F6" s="15" t="s">
        <v>33</v>
      </c>
      <c r="G6" s="15" t="s">
        <v>33</v>
      </c>
      <c r="H6" s="15" t="s">
        <v>33</v>
      </c>
      <c r="I6" s="15" t="s">
        <v>33</v>
      </c>
      <c r="J6" s="15" t="s">
        <v>33</v>
      </c>
      <c r="K6" s="15" t="s">
        <v>71</v>
      </c>
      <c r="L6" s="15" t="s">
        <v>12</v>
      </c>
    </row>
    <row r="7" spans="1:12" ht="18" customHeight="1">
      <c r="A7" s="61" t="s">
        <v>6</v>
      </c>
      <c r="B7" s="28">
        <v>0.0011412037037037037</v>
      </c>
      <c r="C7" s="28">
        <v>0.00053125</v>
      </c>
      <c r="D7" s="28">
        <v>0.004564814814814815</v>
      </c>
      <c r="E7" s="28"/>
      <c r="F7" s="28">
        <v>0.0009467592592592592</v>
      </c>
      <c r="G7" s="28">
        <v>0.0004965277777777777</v>
      </c>
      <c r="H7" s="28">
        <v>0.00016898148148148146</v>
      </c>
      <c r="I7" s="28">
        <v>0.0010810185185185185</v>
      </c>
      <c r="J7" s="28">
        <f>B7+2*C7+D7/4+F7+2*G7+4*H7+I7</f>
        <v>0.0070416666666666666</v>
      </c>
      <c r="K7" s="28">
        <f>J7/7</f>
        <v>0.001005952380952381</v>
      </c>
      <c r="L7" s="29">
        <v>1</v>
      </c>
    </row>
    <row r="8" spans="1:12" ht="18" customHeight="1">
      <c r="A8" s="1" t="s">
        <v>67</v>
      </c>
      <c r="B8" s="24">
        <v>0.0011469907407407407</v>
      </c>
      <c r="C8" s="24">
        <v>0.0005798611111111112</v>
      </c>
      <c r="D8" s="24">
        <v>0.004662037037037037</v>
      </c>
      <c r="E8" s="24"/>
      <c r="F8" s="24">
        <v>0.0009953703703703704</v>
      </c>
      <c r="G8" s="24">
        <v>0.0005243055555555555</v>
      </c>
      <c r="H8" s="24">
        <v>0.00017361111111111112</v>
      </c>
      <c r="I8" s="24">
        <v>0.001113425925925926</v>
      </c>
      <c r="J8" s="28">
        <f>B8+2*C8+D8/4+F8+2*G8+4*H8+I8</f>
        <v>0.007324074074074074</v>
      </c>
      <c r="K8" s="28">
        <f>J8/7</f>
        <v>0.0010462962962962963</v>
      </c>
      <c r="L8" s="12">
        <v>2</v>
      </c>
    </row>
    <row r="9" spans="1:12" ht="18" customHeight="1">
      <c r="A9" s="1" t="s">
        <v>11</v>
      </c>
      <c r="B9" s="24">
        <v>0.0010833333333333335</v>
      </c>
      <c r="C9" s="24">
        <v>0.0005497685185185186</v>
      </c>
      <c r="D9" s="24">
        <v>0.005322916666666667</v>
      </c>
      <c r="E9" s="24"/>
      <c r="F9" s="24">
        <v>0.0010335648148148148</v>
      </c>
      <c r="G9" s="24">
        <v>0.0004907407407407407</v>
      </c>
      <c r="H9" s="24">
        <v>0.00018171296296296295</v>
      </c>
      <c r="I9" s="24">
        <v>0.0011319444444444443</v>
      </c>
      <c r="J9" s="28">
        <f>B9+2*C9+D9/4+F9+2*G9+4*H9+I9</f>
        <v>0.00738744212962963</v>
      </c>
      <c r="K9" s="28">
        <f>J9/7</f>
        <v>0.0010553488756613757</v>
      </c>
      <c r="L9" s="12">
        <v>3</v>
      </c>
    </row>
    <row r="10" spans="1:12" ht="18" customHeight="1">
      <c r="A10" s="60" t="s">
        <v>53</v>
      </c>
      <c r="B10" s="24">
        <v>0.0012951388888888889</v>
      </c>
      <c r="C10" s="24">
        <v>0.0006296296296296296</v>
      </c>
      <c r="D10" s="24">
        <v>0.005304398148148148</v>
      </c>
      <c r="E10" s="24"/>
      <c r="F10" s="24">
        <v>0.0011342592592592591</v>
      </c>
      <c r="G10" s="24">
        <v>0.0005659722222222222</v>
      </c>
      <c r="H10" s="24">
        <v>0.00018865740740740743</v>
      </c>
      <c r="I10" s="24">
        <v>0.0012627314814814814</v>
      </c>
      <c r="J10" s="28">
        <f>B10+2*C10+D10/4+F10+2*G10+4*H10+I10</f>
        <v>0.0081640625</v>
      </c>
      <c r="K10" s="28">
        <f>J10/7</f>
        <v>0.0011662946428571427</v>
      </c>
      <c r="L10" s="12">
        <v>4</v>
      </c>
    </row>
    <row r="11" spans="1:12" ht="18" customHeight="1">
      <c r="A11" s="1" t="s">
        <v>10</v>
      </c>
      <c r="B11" s="24">
        <v>0.0015243055555555554</v>
      </c>
      <c r="C11" s="24">
        <v>0.000775462962962963</v>
      </c>
      <c r="D11" s="24">
        <v>0.006081018518518518</v>
      </c>
      <c r="E11" s="24"/>
      <c r="F11" s="24">
        <v>0.0010451388888888889</v>
      </c>
      <c r="G11" s="24">
        <v>0.0006712962962962962</v>
      </c>
      <c r="H11" s="24">
        <v>0.0002025462962962963</v>
      </c>
      <c r="I11" s="24">
        <v>0.001365740740740741</v>
      </c>
      <c r="J11" s="28">
        <f>B11+2*C11+D11/4+F11+2*G11+4*H11+I11</f>
        <v>0.009159143518518518</v>
      </c>
      <c r="K11" s="28">
        <f>J11/7</f>
        <v>0.001308449074074074</v>
      </c>
      <c r="L11" s="12">
        <v>5</v>
      </c>
    </row>
    <row r="12" spans="1:12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2"/>
    </row>
    <row r="13" spans="1:12" ht="18" customHeight="1">
      <c r="A13" s="59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12"/>
    </row>
    <row r="14" spans="1:12" ht="18" customHeight="1">
      <c r="A14" s="1" t="s">
        <v>72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2"/>
    </row>
    <row r="15" spans="1:12" ht="18" customHeight="1">
      <c r="A15" s="1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12"/>
    </row>
    <row r="16" spans="1:12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2"/>
    </row>
    <row r="17" spans="1:12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2"/>
    </row>
    <row r="18" spans="1:12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2"/>
    </row>
    <row r="19" spans="1:12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2"/>
    </row>
    <row r="20" spans="1:12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2"/>
    </row>
    <row r="21" spans="1:12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2"/>
    </row>
    <row r="22" spans="1:12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2"/>
    </row>
    <row r="23" spans="1:12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2"/>
    </row>
    <row r="24" spans="1:12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2"/>
    </row>
  </sheetData>
  <mergeCells count="1">
    <mergeCell ref="J5:L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AT47"/>
  <sheetViews>
    <sheetView workbookViewId="0" topLeftCell="A13">
      <selection activeCell="B20" sqref="B20:E20"/>
    </sheetView>
  </sheetViews>
  <sheetFormatPr defaultColWidth="11.421875" defaultRowHeight="15.75" customHeight="1"/>
  <cols>
    <col min="1" max="1" width="14.7109375" style="0" customWidth="1"/>
    <col min="2" max="6" width="13.57421875" style="0" customWidth="1"/>
  </cols>
  <sheetData>
    <row r="1" spans="1:6" ht="15.75" customHeight="1">
      <c r="A1" s="18" t="s">
        <v>95</v>
      </c>
      <c r="F1" s="39" t="s">
        <v>52</v>
      </c>
    </row>
    <row r="3" ht="15.75" customHeight="1">
      <c r="A3" s="17" t="s">
        <v>96</v>
      </c>
    </row>
    <row r="4" ht="7.5" customHeight="1" thickBot="1"/>
    <row r="5" spans="1:6" ht="15.75" customHeight="1" thickBot="1">
      <c r="A5" s="84" t="s">
        <v>15</v>
      </c>
      <c r="B5" s="67" t="s">
        <v>1</v>
      </c>
      <c r="C5" s="67" t="s">
        <v>2</v>
      </c>
      <c r="D5" s="67" t="s">
        <v>3</v>
      </c>
      <c r="E5" s="67" t="s">
        <v>4</v>
      </c>
      <c r="F5" s="68" t="s">
        <v>5</v>
      </c>
    </row>
    <row r="6" spans="1:6" ht="15.75" customHeight="1">
      <c r="A6" s="8" t="s">
        <v>7</v>
      </c>
      <c r="B6" s="99"/>
      <c r="C6" s="87"/>
      <c r="D6" s="87"/>
      <c r="E6" s="87"/>
      <c r="F6" s="100"/>
    </row>
    <row r="7" spans="1:6" ht="15.75" customHeight="1">
      <c r="A7" s="11" t="s">
        <v>9</v>
      </c>
      <c r="B7" s="24"/>
      <c r="C7" s="24"/>
      <c r="D7" s="24"/>
      <c r="E7" s="24"/>
      <c r="F7" s="35"/>
    </row>
    <row r="8" spans="1:6" ht="15.75" customHeight="1" thickBot="1">
      <c r="A8" s="14" t="s">
        <v>98</v>
      </c>
      <c r="B8" s="26"/>
      <c r="C8" s="15"/>
      <c r="D8" s="15"/>
      <c r="E8" s="15"/>
      <c r="F8" s="16"/>
    </row>
    <row r="10" spans="1:6" ht="15.75" customHeight="1">
      <c r="A10" s="17" t="s">
        <v>97</v>
      </c>
      <c r="D10" s="113"/>
      <c r="E10" s="113"/>
      <c r="F10" s="23"/>
    </row>
    <row r="11" ht="7.5" customHeight="1" thickBot="1"/>
    <row r="12" spans="1:46" ht="15.75" customHeight="1" thickBot="1">
      <c r="A12" s="84" t="s">
        <v>16</v>
      </c>
      <c r="B12" s="67" t="s">
        <v>1</v>
      </c>
      <c r="C12" s="67" t="s">
        <v>2</v>
      </c>
      <c r="D12" s="67" t="s">
        <v>3</v>
      </c>
      <c r="E12" s="67" t="s">
        <v>4</v>
      </c>
      <c r="F12" s="68" t="s">
        <v>5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3" spans="1:46" s="45" customFormat="1" ht="15.75" customHeight="1">
      <c r="A13" s="81" t="s">
        <v>7</v>
      </c>
      <c r="B13" s="82"/>
      <c r="C13" s="83"/>
      <c r="D13" s="83"/>
      <c r="E13" s="83"/>
      <c r="F13" s="85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</row>
    <row r="14" spans="1:46" ht="15.75" customHeight="1">
      <c r="A14" s="11" t="s">
        <v>8</v>
      </c>
      <c r="B14" s="12"/>
      <c r="C14" s="24"/>
      <c r="D14" s="24"/>
      <c r="E14" s="24"/>
      <c r="F14" s="13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</row>
    <row r="15" spans="1:46" ht="15.75" customHeight="1" thickBot="1">
      <c r="A15" s="14" t="s">
        <v>12</v>
      </c>
      <c r="B15" s="15"/>
      <c r="C15" s="15"/>
      <c r="D15" s="15"/>
      <c r="E15" s="15"/>
      <c r="F15" s="16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7:46" ht="15.75" customHeight="1"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ht="15.75" customHeight="1">
      <c r="A17" s="17" t="s">
        <v>18</v>
      </c>
    </row>
    <row r="18" ht="7.5" customHeight="1" thickBot="1"/>
    <row r="19" spans="1:6" ht="15.75" customHeight="1" thickBot="1">
      <c r="A19" s="84" t="s">
        <v>17</v>
      </c>
      <c r="B19" s="67" t="s">
        <v>1</v>
      </c>
      <c r="C19" s="67" t="s">
        <v>2</v>
      </c>
      <c r="D19" s="67" t="s">
        <v>3</v>
      </c>
      <c r="E19" s="67" t="s">
        <v>4</v>
      </c>
      <c r="F19" s="68" t="s">
        <v>5</v>
      </c>
    </row>
    <row r="20" spans="1:6" ht="15.75" customHeight="1">
      <c r="A20" s="81" t="s">
        <v>7</v>
      </c>
      <c r="B20" s="82"/>
      <c r="C20" s="83"/>
      <c r="D20" s="83"/>
      <c r="E20" s="83"/>
      <c r="F20" s="83"/>
    </row>
    <row r="21" spans="1:6" ht="15.75" customHeight="1">
      <c r="A21" s="22" t="s">
        <v>25</v>
      </c>
      <c r="B21" s="42"/>
      <c r="C21" s="42"/>
      <c r="D21" s="42"/>
      <c r="E21" s="42"/>
      <c r="F21" s="42"/>
    </row>
    <row r="22" spans="1:6" ht="15.75" customHeight="1">
      <c r="A22" s="11" t="s">
        <v>26</v>
      </c>
      <c r="B22" s="24"/>
      <c r="C22" s="24"/>
      <c r="D22" s="24"/>
      <c r="E22" s="24"/>
      <c r="F22" s="24"/>
    </row>
    <row r="23" spans="1:6" ht="15.75" customHeight="1" thickBot="1">
      <c r="A23" s="14" t="s">
        <v>12</v>
      </c>
      <c r="B23" s="15"/>
      <c r="C23" s="15"/>
      <c r="D23" s="15"/>
      <c r="E23" s="15"/>
      <c r="F23" s="15"/>
    </row>
    <row r="24" spans="1:6" ht="15.75" customHeight="1">
      <c r="A24" s="33"/>
      <c r="B24" s="33"/>
      <c r="C24" s="33"/>
      <c r="D24" s="33"/>
      <c r="E24" s="33"/>
      <c r="F24" s="33"/>
    </row>
    <row r="25" spans="1:6" ht="15.75" customHeight="1">
      <c r="A25" s="33"/>
      <c r="B25" s="33"/>
      <c r="C25" s="33"/>
      <c r="D25" s="33"/>
      <c r="E25" s="33"/>
      <c r="F25" s="33"/>
    </row>
    <row r="27" ht="15.75" customHeight="1">
      <c r="A27" s="17" t="s">
        <v>96</v>
      </c>
    </row>
    <row r="28" ht="7.5" customHeight="1" thickBot="1"/>
    <row r="29" spans="1:6" ht="15.75" customHeight="1" thickBot="1">
      <c r="A29" s="84" t="s">
        <v>15</v>
      </c>
      <c r="B29" s="67" t="s">
        <v>1</v>
      </c>
      <c r="C29" s="67" t="s">
        <v>2</v>
      </c>
      <c r="D29" s="67" t="s">
        <v>3</v>
      </c>
      <c r="E29" s="67" t="s">
        <v>4</v>
      </c>
      <c r="F29" s="68" t="s">
        <v>5</v>
      </c>
    </row>
    <row r="30" spans="1:6" ht="15.75" customHeight="1">
      <c r="A30" s="81" t="s">
        <v>7</v>
      </c>
      <c r="B30" s="82"/>
      <c r="C30" s="83"/>
      <c r="D30" s="83"/>
      <c r="E30" s="83"/>
      <c r="F30" s="86"/>
    </row>
    <row r="31" spans="1:6" ht="15.75" customHeight="1">
      <c r="A31" s="11" t="s">
        <v>9</v>
      </c>
      <c r="B31" s="24"/>
      <c r="C31" s="24"/>
      <c r="D31" s="24"/>
      <c r="E31" s="24"/>
      <c r="F31" s="35"/>
    </row>
    <row r="32" spans="1:6" ht="15.75" customHeight="1" thickBot="1">
      <c r="A32" s="14" t="s">
        <v>12</v>
      </c>
      <c r="B32" s="15"/>
      <c r="C32" s="15"/>
      <c r="D32" s="15"/>
      <c r="E32" s="15"/>
      <c r="F32" s="16"/>
    </row>
    <row r="34" spans="1:6" ht="15.75" customHeight="1">
      <c r="A34" s="17" t="s">
        <v>97</v>
      </c>
      <c r="D34" s="113"/>
      <c r="E34" s="113"/>
      <c r="F34" s="23"/>
    </row>
    <row r="35" ht="7.5" customHeight="1" thickBot="1"/>
    <row r="36" spans="1:7" ht="15.75" customHeight="1" thickBot="1">
      <c r="A36" s="84" t="s">
        <v>16</v>
      </c>
      <c r="B36" s="67" t="s">
        <v>1</v>
      </c>
      <c r="C36" s="67" t="s">
        <v>2</v>
      </c>
      <c r="D36" s="67" t="s">
        <v>3</v>
      </c>
      <c r="E36" s="67" t="s">
        <v>4</v>
      </c>
      <c r="F36" s="68" t="s">
        <v>5</v>
      </c>
      <c r="G36" s="31"/>
    </row>
    <row r="37" spans="1:7" ht="15.75" customHeight="1">
      <c r="A37" s="81" t="s">
        <v>7</v>
      </c>
      <c r="B37" s="82"/>
      <c r="C37" s="83"/>
      <c r="D37" s="83"/>
      <c r="E37" s="83"/>
      <c r="F37" s="85"/>
      <c r="G37" s="48"/>
    </row>
    <row r="38" spans="1:7" ht="15.75" customHeight="1">
      <c r="A38" s="11" t="s">
        <v>8</v>
      </c>
      <c r="B38" s="12"/>
      <c r="C38" s="24"/>
      <c r="D38" s="24"/>
      <c r="E38" s="24"/>
      <c r="F38" s="13"/>
      <c r="G38" s="31"/>
    </row>
    <row r="39" spans="1:7" ht="15.75" customHeight="1" thickBot="1">
      <c r="A39" s="14" t="s">
        <v>12</v>
      </c>
      <c r="B39" s="15"/>
      <c r="C39" s="15"/>
      <c r="D39" s="15"/>
      <c r="E39" s="15"/>
      <c r="F39" s="16"/>
      <c r="G39" s="31"/>
    </row>
    <row r="40" ht="15.75" customHeight="1">
      <c r="G40" s="31"/>
    </row>
    <row r="41" ht="15.75" customHeight="1">
      <c r="A41" s="17" t="s">
        <v>18</v>
      </c>
    </row>
    <row r="42" ht="7.5" customHeight="1" thickBot="1"/>
    <row r="43" spans="1:6" ht="15.75" customHeight="1" thickBot="1">
      <c r="A43" s="84" t="s">
        <v>17</v>
      </c>
      <c r="B43" s="67" t="s">
        <v>1</v>
      </c>
      <c r="C43" s="67" t="s">
        <v>2</v>
      </c>
      <c r="D43" s="67" t="s">
        <v>3</v>
      </c>
      <c r="E43" s="67" t="s">
        <v>4</v>
      </c>
      <c r="F43" s="68" t="s">
        <v>5</v>
      </c>
    </row>
    <row r="44" spans="1:6" ht="15.75" customHeight="1">
      <c r="A44" s="81" t="s">
        <v>7</v>
      </c>
      <c r="B44" s="82"/>
      <c r="C44" s="83"/>
      <c r="D44" s="83"/>
      <c r="E44" s="83"/>
      <c r="F44" s="83"/>
    </row>
    <row r="45" spans="1:6" ht="15.75" customHeight="1">
      <c r="A45" s="22" t="s">
        <v>25</v>
      </c>
      <c r="B45" s="42"/>
      <c r="C45" s="42"/>
      <c r="D45" s="42"/>
      <c r="E45" s="42"/>
      <c r="F45" s="42"/>
    </row>
    <row r="46" spans="1:6" ht="15.75" customHeight="1">
      <c r="A46" s="11" t="s">
        <v>26</v>
      </c>
      <c r="B46" s="24"/>
      <c r="C46" s="24"/>
      <c r="D46" s="24"/>
      <c r="E46" s="24"/>
      <c r="F46" s="24"/>
    </row>
    <row r="47" spans="1:6" ht="15.75" customHeight="1" thickBot="1">
      <c r="A47" s="14" t="s">
        <v>12</v>
      </c>
      <c r="B47" s="15"/>
      <c r="C47" s="15"/>
      <c r="D47" s="15"/>
      <c r="E47" s="15"/>
      <c r="F47" s="15"/>
    </row>
  </sheetData>
  <mergeCells count="2">
    <mergeCell ref="D10:E10"/>
    <mergeCell ref="D34:E34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/>
  <dimension ref="A1:AT52"/>
  <sheetViews>
    <sheetView workbookViewId="0" topLeftCell="A18">
      <selection activeCell="C32" sqref="C32:F32"/>
    </sheetView>
  </sheetViews>
  <sheetFormatPr defaultColWidth="11.421875" defaultRowHeight="15.75" customHeight="1"/>
  <cols>
    <col min="1" max="1" width="14.7109375" style="0" customWidth="1"/>
    <col min="2" max="6" width="13.57421875" style="0" customWidth="1"/>
  </cols>
  <sheetData>
    <row r="1" spans="1:6" ht="15.75" customHeight="1">
      <c r="A1" s="18" t="s">
        <v>95</v>
      </c>
      <c r="F1" s="39" t="s">
        <v>51</v>
      </c>
    </row>
    <row r="3" ht="15.75" customHeight="1">
      <c r="A3" s="17" t="s">
        <v>102</v>
      </c>
    </row>
    <row r="4" ht="7.5" customHeight="1" thickBot="1"/>
    <row r="5" spans="1:6" ht="15.75" customHeight="1" thickBot="1">
      <c r="A5" s="84" t="s">
        <v>87</v>
      </c>
      <c r="B5" s="67" t="s">
        <v>5</v>
      </c>
      <c r="C5" s="67" t="s">
        <v>4</v>
      </c>
      <c r="D5" s="67" t="s">
        <v>3</v>
      </c>
      <c r="E5" s="67" t="s">
        <v>2</v>
      </c>
      <c r="F5" s="68" t="s">
        <v>1</v>
      </c>
    </row>
    <row r="6" spans="1:6" ht="15.75" customHeight="1">
      <c r="A6" s="8" t="s">
        <v>7</v>
      </c>
      <c r="C6" s="87"/>
      <c r="D6" s="87"/>
      <c r="E6" s="87"/>
      <c r="F6" s="87"/>
    </row>
    <row r="7" spans="1:6" ht="15.75" customHeight="1">
      <c r="A7" s="22" t="s">
        <v>23</v>
      </c>
      <c r="B7" s="45"/>
      <c r="C7" s="41"/>
      <c r="D7" s="41"/>
      <c r="E7" s="41"/>
      <c r="F7" s="44"/>
    </row>
    <row r="8" spans="1:6" ht="15.75" customHeight="1">
      <c r="A8" s="11" t="s">
        <v>84</v>
      </c>
      <c r="B8" s="24"/>
      <c r="C8" s="24"/>
      <c r="D8" s="24"/>
      <c r="E8" s="24"/>
      <c r="F8" s="35"/>
    </row>
    <row r="9" spans="1:6" ht="15.75" customHeight="1" thickBot="1">
      <c r="A9" s="14" t="s">
        <v>12</v>
      </c>
      <c r="B9" s="15"/>
      <c r="C9" s="15"/>
      <c r="D9" s="15"/>
      <c r="E9" s="15"/>
      <c r="F9" s="16"/>
    </row>
    <row r="12" spans="1:6" ht="15.75" customHeight="1">
      <c r="A12" s="17" t="s">
        <v>101</v>
      </c>
      <c r="D12" s="113"/>
      <c r="E12" s="113"/>
      <c r="F12" s="23"/>
    </row>
    <row r="13" ht="7.5" customHeight="1" thickBot="1"/>
    <row r="14" spans="1:46" ht="15.75" customHeight="1" thickBot="1">
      <c r="A14" s="84" t="s">
        <v>86</v>
      </c>
      <c r="B14" s="67" t="s">
        <v>5</v>
      </c>
      <c r="C14" s="67" t="s">
        <v>4</v>
      </c>
      <c r="D14" s="67" t="s">
        <v>3</v>
      </c>
      <c r="E14" s="67" t="s">
        <v>2</v>
      </c>
      <c r="F14" s="68" t="s">
        <v>1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</row>
    <row r="15" spans="1:46" s="45" customFormat="1" ht="15.75" customHeight="1">
      <c r="A15" s="81" t="s">
        <v>7</v>
      </c>
      <c r="C15" s="87"/>
      <c r="D15" s="87"/>
      <c r="E15" s="87"/>
      <c r="F15" s="87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</row>
    <row r="16" spans="1:46" ht="15.75" customHeight="1">
      <c r="A16" s="11" t="s">
        <v>84</v>
      </c>
      <c r="B16" s="20"/>
      <c r="C16" s="51"/>
      <c r="D16" s="51"/>
      <c r="E16" s="51"/>
      <c r="F16" s="2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1:46" ht="15.75" customHeight="1" thickBot="1">
      <c r="A17" s="14" t="s">
        <v>12</v>
      </c>
      <c r="B17" s="15"/>
      <c r="C17" s="15"/>
      <c r="D17" s="15"/>
      <c r="E17" s="15"/>
      <c r="F17" s="16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</row>
    <row r="18" spans="7:46" ht="15.75" customHeight="1"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</row>
    <row r="19" spans="1:6" ht="15.75" customHeight="1">
      <c r="A19" s="33"/>
      <c r="B19" s="33"/>
      <c r="C19" s="33"/>
      <c r="D19" s="33"/>
      <c r="E19" s="33"/>
      <c r="F19" s="33"/>
    </row>
    <row r="20" ht="15.75" customHeight="1">
      <c r="A20" s="17" t="s">
        <v>83</v>
      </c>
    </row>
    <row r="21" ht="7.5" customHeight="1" thickBot="1"/>
    <row r="22" spans="1:6" ht="15.75" customHeight="1" thickBot="1">
      <c r="A22" s="84" t="s">
        <v>85</v>
      </c>
      <c r="B22" s="67" t="s">
        <v>5</v>
      </c>
      <c r="C22" s="67" t="s">
        <v>4</v>
      </c>
      <c r="D22" s="67" t="s">
        <v>3</v>
      </c>
      <c r="E22" s="67" t="s">
        <v>2</v>
      </c>
      <c r="F22" s="68" t="s">
        <v>1</v>
      </c>
    </row>
    <row r="23" spans="1:6" ht="15.75" customHeight="1">
      <c r="A23" s="81" t="s">
        <v>7</v>
      </c>
      <c r="B23" s="87"/>
      <c r="C23" s="87"/>
      <c r="D23" s="87"/>
      <c r="E23" s="87"/>
      <c r="F23" s="87"/>
    </row>
    <row r="24" spans="1:6" ht="15.75" customHeight="1">
      <c r="A24" s="22" t="s">
        <v>23</v>
      </c>
      <c r="B24" s="42"/>
      <c r="C24" s="42"/>
      <c r="D24" s="42"/>
      <c r="E24" s="42"/>
      <c r="F24" s="42"/>
    </row>
    <row r="25" spans="1:6" ht="15.75" customHeight="1">
      <c r="A25" s="11" t="s">
        <v>84</v>
      </c>
      <c r="B25" s="24"/>
      <c r="C25" s="24"/>
      <c r="D25" s="24"/>
      <c r="E25" s="24"/>
      <c r="F25" s="24"/>
    </row>
    <row r="26" spans="1:6" ht="15.75" customHeight="1" thickBot="1">
      <c r="A26" s="14" t="s">
        <v>12</v>
      </c>
      <c r="B26" s="15"/>
      <c r="C26" s="15"/>
      <c r="D26" s="15"/>
      <c r="E26" s="15"/>
      <c r="F26" s="15"/>
    </row>
    <row r="29" ht="15.75" customHeight="1">
      <c r="A29" s="17" t="s">
        <v>102</v>
      </c>
    </row>
    <row r="30" ht="7.5" customHeight="1" thickBot="1"/>
    <row r="31" spans="1:6" ht="15.75" customHeight="1" thickBot="1">
      <c r="A31" s="84" t="s">
        <v>87</v>
      </c>
      <c r="B31" s="67" t="s">
        <v>5</v>
      </c>
      <c r="C31" s="67" t="s">
        <v>4</v>
      </c>
      <c r="D31" s="67" t="s">
        <v>3</v>
      </c>
      <c r="E31" s="67" t="s">
        <v>2</v>
      </c>
      <c r="F31" s="68" t="s">
        <v>1</v>
      </c>
    </row>
    <row r="32" spans="1:6" ht="15.75" customHeight="1">
      <c r="A32" s="8" t="s">
        <v>7</v>
      </c>
      <c r="C32" s="87"/>
      <c r="D32" s="87"/>
      <c r="E32" s="87"/>
      <c r="F32" s="87"/>
    </row>
    <row r="33" spans="1:6" ht="15.75" customHeight="1">
      <c r="A33" s="22" t="s">
        <v>23</v>
      </c>
      <c r="B33" s="45"/>
      <c r="C33" s="41"/>
      <c r="D33" s="41"/>
      <c r="E33" s="41"/>
      <c r="F33" s="44"/>
    </row>
    <row r="34" spans="1:6" ht="15.75" customHeight="1">
      <c r="A34" s="11" t="s">
        <v>84</v>
      </c>
      <c r="B34" s="24"/>
      <c r="C34" s="24"/>
      <c r="D34" s="24"/>
      <c r="E34" s="24"/>
      <c r="F34" s="35"/>
    </row>
    <row r="35" spans="1:6" ht="15.75" customHeight="1" thickBot="1">
      <c r="A35" s="14" t="s">
        <v>12</v>
      </c>
      <c r="B35" s="15"/>
      <c r="C35" s="15"/>
      <c r="D35" s="15"/>
      <c r="E35" s="15"/>
      <c r="F35" s="16"/>
    </row>
    <row r="38" spans="1:6" ht="15.75" customHeight="1">
      <c r="A38" s="17" t="s">
        <v>101</v>
      </c>
      <c r="D38" s="113"/>
      <c r="E38" s="113"/>
      <c r="F38" s="23"/>
    </row>
    <row r="39" ht="7.5" customHeight="1" thickBot="1"/>
    <row r="40" spans="1:7" ht="15.75" customHeight="1" thickBot="1">
      <c r="A40" s="84" t="s">
        <v>86</v>
      </c>
      <c r="B40" s="67" t="s">
        <v>5</v>
      </c>
      <c r="C40" s="67" t="s">
        <v>4</v>
      </c>
      <c r="D40" s="67" t="s">
        <v>3</v>
      </c>
      <c r="E40" s="67" t="s">
        <v>2</v>
      </c>
      <c r="F40" s="68" t="s">
        <v>1</v>
      </c>
      <c r="G40" s="31"/>
    </row>
    <row r="41" spans="1:7" ht="15.75" customHeight="1">
      <c r="A41" s="81" t="s">
        <v>7</v>
      </c>
      <c r="B41" s="45"/>
      <c r="C41" s="87"/>
      <c r="D41" s="87"/>
      <c r="E41" s="87"/>
      <c r="F41" s="87"/>
      <c r="G41" s="48"/>
    </row>
    <row r="42" spans="1:7" ht="15.75" customHeight="1">
      <c r="A42" s="11" t="s">
        <v>84</v>
      </c>
      <c r="B42" s="20"/>
      <c r="C42" s="51"/>
      <c r="D42" s="51"/>
      <c r="E42" s="51"/>
      <c r="F42" s="21"/>
      <c r="G42" s="31"/>
    </row>
    <row r="43" spans="1:7" ht="15.75" customHeight="1" thickBot="1">
      <c r="A43" s="14" t="s">
        <v>12</v>
      </c>
      <c r="B43" s="15"/>
      <c r="C43" s="15"/>
      <c r="D43" s="15"/>
      <c r="E43" s="15"/>
      <c r="F43" s="16"/>
      <c r="G43" s="31"/>
    </row>
    <row r="44" ht="15.75" customHeight="1">
      <c r="G44" s="31"/>
    </row>
    <row r="45" spans="1:6" ht="15.75" customHeight="1">
      <c r="A45" s="33"/>
      <c r="B45" s="33"/>
      <c r="C45" s="33"/>
      <c r="D45" s="33"/>
      <c r="E45" s="33"/>
      <c r="F45" s="33"/>
    </row>
    <row r="46" ht="15.75" customHeight="1">
      <c r="A46" s="17" t="s">
        <v>83</v>
      </c>
    </row>
    <row r="47" ht="7.5" customHeight="1" thickBot="1"/>
    <row r="48" spans="1:6" ht="15.75" customHeight="1" thickBot="1">
      <c r="A48" s="84" t="s">
        <v>85</v>
      </c>
      <c r="B48" s="67" t="s">
        <v>5</v>
      </c>
      <c r="C48" s="67" t="s">
        <v>4</v>
      </c>
      <c r="D48" s="67" t="s">
        <v>3</v>
      </c>
      <c r="E48" s="67" t="s">
        <v>2</v>
      </c>
      <c r="F48" s="68" t="s">
        <v>1</v>
      </c>
    </row>
    <row r="49" spans="1:6" ht="15.75" customHeight="1">
      <c r="A49" s="81" t="s">
        <v>7</v>
      </c>
      <c r="B49" s="87"/>
      <c r="C49" s="87"/>
      <c r="D49" s="87"/>
      <c r="E49" s="87"/>
      <c r="F49" s="87"/>
    </row>
    <row r="50" spans="1:6" ht="15.75" customHeight="1">
      <c r="A50" s="22" t="s">
        <v>23</v>
      </c>
      <c r="B50" s="42"/>
      <c r="C50" s="42"/>
      <c r="D50" s="42"/>
      <c r="E50" s="42"/>
      <c r="F50" s="42"/>
    </row>
    <row r="51" spans="1:6" ht="15.75" customHeight="1">
      <c r="A51" s="11" t="s">
        <v>84</v>
      </c>
      <c r="B51" s="24"/>
      <c r="C51" s="24"/>
      <c r="D51" s="24"/>
      <c r="E51" s="24"/>
      <c r="F51" s="24"/>
    </row>
    <row r="52" spans="1:6" ht="15.75" customHeight="1" thickBot="1">
      <c r="A52" s="14" t="s">
        <v>12</v>
      </c>
      <c r="B52" s="15"/>
      <c r="C52" s="15"/>
      <c r="D52" s="15"/>
      <c r="E52" s="15"/>
      <c r="F52" s="15"/>
    </row>
  </sheetData>
  <mergeCells count="2">
    <mergeCell ref="D12:E12"/>
    <mergeCell ref="D38:E38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2:R25"/>
  <sheetViews>
    <sheetView workbookViewId="0" topLeftCell="A1">
      <selection activeCell="D7" sqref="D7:D10"/>
    </sheetView>
  </sheetViews>
  <sheetFormatPr defaultColWidth="11.421875" defaultRowHeight="12.75"/>
  <cols>
    <col min="1" max="1" width="16.421875" style="0" customWidth="1"/>
    <col min="2" max="2" width="12.57421875" style="0" customWidth="1"/>
    <col min="3" max="3" width="0.9921875" style="0" customWidth="1"/>
    <col min="4" max="4" width="12.57421875" style="0" customWidth="1"/>
    <col min="5" max="5" width="0.9921875" style="0" customWidth="1"/>
    <col min="6" max="6" width="12.57421875" style="0" customWidth="1"/>
    <col min="7" max="7" width="0.9921875" style="0" customWidth="1"/>
    <col min="8" max="8" width="13.7109375" style="0" customWidth="1"/>
    <col min="9" max="9" width="0.9921875" style="0" customWidth="1"/>
    <col min="10" max="10" width="13.7109375" style="0" customWidth="1"/>
    <col min="11" max="11" width="0.9921875" style="0" customWidth="1"/>
    <col min="12" max="12" width="13.7109375" style="0" customWidth="1"/>
    <col min="13" max="15" width="0.9921875" style="0" customWidth="1"/>
    <col min="18" max="18" width="5.7109375" style="23" customWidth="1"/>
  </cols>
  <sheetData>
    <row r="1" ht="12.75"/>
    <row r="2" ht="18">
      <c r="A2" s="18" t="s">
        <v>90</v>
      </c>
    </row>
    <row r="3" ht="12.75"/>
    <row r="4" ht="13.5" thickBot="1"/>
    <row r="5" spans="1:18" ht="12.75">
      <c r="A5" s="2" t="s">
        <v>7</v>
      </c>
      <c r="B5" s="9" t="s">
        <v>28</v>
      </c>
      <c r="C5" s="9"/>
      <c r="D5" s="9" t="s">
        <v>30</v>
      </c>
      <c r="E5" s="9"/>
      <c r="F5" s="9" t="s">
        <v>29</v>
      </c>
      <c r="G5" s="9"/>
      <c r="H5" s="9" t="s">
        <v>31</v>
      </c>
      <c r="I5" s="9"/>
      <c r="J5" s="9" t="s">
        <v>27</v>
      </c>
      <c r="K5" s="9"/>
      <c r="L5" s="9" t="s">
        <v>32</v>
      </c>
      <c r="M5" s="9"/>
      <c r="N5" s="9"/>
      <c r="O5" s="9"/>
      <c r="P5" s="108" t="s">
        <v>34</v>
      </c>
      <c r="Q5" s="108"/>
      <c r="R5" s="108"/>
    </row>
    <row r="6" spans="1:18" ht="13.5" thickBot="1">
      <c r="A6" s="5"/>
      <c r="B6" s="15" t="s">
        <v>33</v>
      </c>
      <c r="C6" s="15"/>
      <c r="D6" s="15" t="s">
        <v>33</v>
      </c>
      <c r="E6" s="15"/>
      <c r="F6" s="15" t="s">
        <v>33</v>
      </c>
      <c r="G6" s="15"/>
      <c r="H6" s="15" t="s">
        <v>33</v>
      </c>
      <c r="I6" s="15"/>
      <c r="J6" s="15" t="s">
        <v>33</v>
      </c>
      <c r="K6" s="15"/>
      <c r="L6" s="15" t="s">
        <v>33</v>
      </c>
      <c r="M6" s="15"/>
      <c r="N6" s="15"/>
      <c r="O6" s="15"/>
      <c r="P6" s="15" t="s">
        <v>33</v>
      </c>
      <c r="Q6" s="15" t="s">
        <v>71</v>
      </c>
      <c r="R6" s="15" t="s">
        <v>12</v>
      </c>
    </row>
    <row r="7" spans="1:18" ht="18" customHeight="1">
      <c r="A7" s="61" t="s">
        <v>6</v>
      </c>
      <c r="B7" s="28">
        <v>0.0004027777777777777</v>
      </c>
      <c r="C7" s="28"/>
      <c r="D7" s="28">
        <v>0.0004918981481481482</v>
      </c>
      <c r="E7" s="28"/>
      <c r="F7" s="28">
        <v>0.004601851851851852</v>
      </c>
      <c r="G7" s="28"/>
      <c r="H7" s="28">
        <v>0.0010891203703703703</v>
      </c>
      <c r="I7" s="28"/>
      <c r="J7" s="28">
        <v>0.0009363425925925927</v>
      </c>
      <c r="K7" s="28"/>
      <c r="L7" s="28">
        <v>0.001138888888888889</v>
      </c>
      <c r="M7" s="28"/>
      <c r="N7" s="28"/>
      <c r="O7" s="28"/>
      <c r="P7" s="28">
        <f>2*B7+2*D7+F7/4+H7+J7+L7</f>
        <v>0.006104166666666667</v>
      </c>
      <c r="Q7" s="28">
        <f>P7/6</f>
        <v>0.001017361111111111</v>
      </c>
      <c r="R7" s="29">
        <v>1</v>
      </c>
    </row>
    <row r="8" spans="1:18" ht="18" customHeight="1">
      <c r="A8" s="1" t="s">
        <v>77</v>
      </c>
      <c r="B8" s="24">
        <v>0.0004143518518518518</v>
      </c>
      <c r="C8" s="24"/>
      <c r="D8" s="24">
        <v>0.0004409722222222222</v>
      </c>
      <c r="E8" s="24"/>
      <c r="F8" s="24">
        <v>0.005696759259259259</v>
      </c>
      <c r="G8" s="24"/>
      <c r="H8" s="28">
        <v>0.0010416666666666667</v>
      </c>
      <c r="I8" s="24"/>
      <c r="J8" s="28">
        <v>0.0010219907407407406</v>
      </c>
      <c r="K8" s="24"/>
      <c r="L8" s="28">
        <v>0.0011435185185185183</v>
      </c>
      <c r="M8" s="24"/>
      <c r="N8" s="28"/>
      <c r="O8" s="28"/>
      <c r="P8" s="28">
        <f>2*B8+2*D8+F8/4+H8+J8+L8</f>
        <v>0.006342013888888888</v>
      </c>
      <c r="Q8" s="28">
        <f>P8/6</f>
        <v>0.0010570023148148147</v>
      </c>
      <c r="R8" s="12">
        <v>2</v>
      </c>
    </row>
    <row r="9" spans="1:18" ht="18" customHeight="1">
      <c r="A9" s="1" t="s">
        <v>11</v>
      </c>
      <c r="B9" s="24">
        <v>0.00043287037037037035</v>
      </c>
      <c r="C9" s="24"/>
      <c r="D9" s="24">
        <v>0.00048379629629629624</v>
      </c>
      <c r="E9" s="24"/>
      <c r="F9" s="24">
        <v>0.005155092592592592</v>
      </c>
      <c r="G9" s="24"/>
      <c r="H9" s="28">
        <v>0.0010763888888888889</v>
      </c>
      <c r="I9" s="24"/>
      <c r="J9" s="28">
        <v>0.0010289351851851852</v>
      </c>
      <c r="K9" s="24"/>
      <c r="L9" s="28">
        <v>0.001170138888888889</v>
      </c>
      <c r="M9" s="24"/>
      <c r="N9" s="28"/>
      <c r="O9" s="28"/>
      <c r="P9" s="28">
        <f>2*B9+2*D9+F9/4+H9+J9+L9</f>
        <v>0.006397569444444444</v>
      </c>
      <c r="Q9" s="28">
        <f>P9/6</f>
        <v>0.0010662615740740739</v>
      </c>
      <c r="R9" s="12">
        <v>3</v>
      </c>
    </row>
    <row r="10" spans="1:18" ht="18" customHeight="1">
      <c r="A10" s="60" t="s">
        <v>10</v>
      </c>
      <c r="B10" s="24">
        <v>0.0004351851851851852</v>
      </c>
      <c r="C10" s="24"/>
      <c r="D10" s="24">
        <v>0.000542824074074074</v>
      </c>
      <c r="E10" s="24"/>
      <c r="F10" s="24">
        <v>0.004974537037037037</v>
      </c>
      <c r="G10" s="24"/>
      <c r="H10" s="28">
        <v>0.0012094907407407408</v>
      </c>
      <c r="I10" s="24"/>
      <c r="J10" s="28">
        <v>0.0010011574074074074</v>
      </c>
      <c r="K10" s="24"/>
      <c r="L10" s="28">
        <v>0.0012847222222222223</v>
      </c>
      <c r="M10" s="24"/>
      <c r="N10" s="28"/>
      <c r="O10" s="28"/>
      <c r="P10" s="28">
        <f>2*B10+2*D10+F10/4+H10+J10+L10</f>
        <v>0.006695023148148148</v>
      </c>
      <c r="Q10" s="28">
        <f>P10/6</f>
        <v>0.0011158371913580246</v>
      </c>
      <c r="R10" s="12">
        <v>4</v>
      </c>
    </row>
    <row r="11" spans="1:18" ht="18" customHeight="1">
      <c r="A11" s="1" t="s">
        <v>79</v>
      </c>
      <c r="B11" s="24">
        <v>0.0004212962962962963</v>
      </c>
      <c r="C11" s="24"/>
      <c r="D11" s="24">
        <v>0.0006180555555555556</v>
      </c>
      <c r="E11" s="24"/>
      <c r="F11" s="24"/>
      <c r="G11" s="24"/>
      <c r="H11" s="28"/>
      <c r="I11" s="24"/>
      <c r="J11" s="28"/>
      <c r="K11" s="24"/>
      <c r="L11" s="28"/>
      <c r="M11" s="24"/>
      <c r="N11" s="28"/>
      <c r="O11" s="28"/>
      <c r="P11" s="28"/>
      <c r="Q11" s="28"/>
      <c r="R11" s="12"/>
    </row>
    <row r="12" spans="1:18" ht="18" customHeight="1">
      <c r="A12" s="1" t="s">
        <v>41</v>
      </c>
      <c r="B12" s="1"/>
      <c r="C12" s="1"/>
      <c r="D12" s="24">
        <v>0.000537037037037037</v>
      </c>
      <c r="E12" s="1"/>
      <c r="F12" s="1"/>
      <c r="G12" s="1"/>
      <c r="H12" s="28">
        <v>0.0012546296296296296</v>
      </c>
      <c r="I12" s="1"/>
      <c r="J12" s="1"/>
      <c r="K12" s="1"/>
      <c r="L12" s="1"/>
      <c r="M12" s="1"/>
      <c r="N12" s="1"/>
      <c r="O12" s="1"/>
      <c r="P12" s="1"/>
      <c r="Q12" s="1"/>
      <c r="R12" s="12"/>
    </row>
    <row r="13" spans="1:18" ht="18" customHeight="1">
      <c r="A13" s="1" t="s">
        <v>37</v>
      </c>
      <c r="B13" s="1"/>
      <c r="C13" s="1"/>
      <c r="D13" s="24"/>
      <c r="E13" s="1"/>
      <c r="F13" s="1"/>
      <c r="G13" s="1"/>
      <c r="H13" s="28">
        <v>0.001181712962962963</v>
      </c>
      <c r="I13" s="1"/>
      <c r="J13" s="1"/>
      <c r="K13" s="1"/>
      <c r="L13" s="1"/>
      <c r="M13" s="1"/>
      <c r="N13" s="1"/>
      <c r="O13" s="1"/>
      <c r="P13" s="1"/>
      <c r="Q13" s="1"/>
      <c r="R13" s="12"/>
    </row>
    <row r="14" spans="1:18" ht="18" customHeight="1">
      <c r="A14" s="59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12"/>
    </row>
    <row r="15" spans="1:18" ht="18" customHeight="1">
      <c r="A15" s="1" t="s">
        <v>80</v>
      </c>
      <c r="B15" s="1" t="s">
        <v>82</v>
      </c>
      <c r="C15" s="1"/>
      <c r="D15" s="1"/>
      <c r="E15" s="1"/>
      <c r="F15" s="1"/>
      <c r="G15" s="1"/>
      <c r="H15" s="1" t="s">
        <v>89</v>
      </c>
      <c r="I15" s="1"/>
      <c r="J15" s="1"/>
      <c r="K15" s="1"/>
      <c r="L15" s="1"/>
      <c r="M15" s="1"/>
      <c r="N15" s="1"/>
      <c r="O15" s="1"/>
      <c r="P15" s="1"/>
      <c r="Q15" s="1"/>
      <c r="R15" s="12"/>
    </row>
    <row r="16" spans="1:18" ht="18" customHeight="1">
      <c r="A16" s="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12"/>
    </row>
    <row r="17" spans="1:18" ht="18" customHeight="1">
      <c r="A17" s="1" t="s">
        <v>81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2"/>
    </row>
    <row r="18" spans="1:18" ht="18" customHeight="1">
      <c r="A18" s="1" t="s">
        <v>88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2"/>
    </row>
    <row r="19" spans="1:18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2"/>
    </row>
    <row r="20" spans="1:18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2"/>
    </row>
    <row r="21" spans="1:18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2"/>
    </row>
    <row r="22" spans="1:18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2"/>
    </row>
    <row r="23" spans="1:18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2"/>
    </row>
    <row r="24" spans="1:18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2"/>
    </row>
    <row r="25" spans="1:18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2"/>
    </row>
  </sheetData>
  <mergeCells count="1">
    <mergeCell ref="P5:R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2"/>
  <dimension ref="A2:S29"/>
  <sheetViews>
    <sheetView tabSelected="1" workbookViewId="0" topLeftCell="A1">
      <selection activeCell="V13" sqref="V13"/>
    </sheetView>
  </sheetViews>
  <sheetFormatPr defaultColWidth="11.421875" defaultRowHeight="12.75"/>
  <cols>
    <col min="1" max="1" width="17.140625" style="0" customWidth="1"/>
    <col min="2" max="2" width="12.57421875" style="0" customWidth="1"/>
    <col min="3" max="3" width="0.9921875" style="0" customWidth="1"/>
    <col min="4" max="4" width="12.57421875" style="0" customWidth="1"/>
    <col min="5" max="5" width="0.9921875" style="0" customWidth="1"/>
    <col min="6" max="6" width="12.57421875" style="0" customWidth="1"/>
    <col min="7" max="7" width="0.9921875" style="0" customWidth="1"/>
    <col min="8" max="8" width="13.7109375" style="0" customWidth="1"/>
    <col min="9" max="9" width="0.9921875" style="0" customWidth="1"/>
    <col min="10" max="10" width="13.7109375" style="0" customWidth="1"/>
    <col min="11" max="11" width="0.9921875" style="0" customWidth="1"/>
    <col min="12" max="12" width="13.7109375" style="0" customWidth="1"/>
    <col min="13" max="15" width="0.9921875" style="0" customWidth="1"/>
    <col min="16" max="16" width="9.00390625" style="0" customWidth="1"/>
    <col min="18" max="18" width="5.7109375" style="23" customWidth="1"/>
  </cols>
  <sheetData>
    <row r="1" ht="12.75"/>
    <row r="2" ht="18">
      <c r="A2" s="18" t="s">
        <v>95</v>
      </c>
    </row>
    <row r="3" ht="12.75"/>
    <row r="4" spans="2:12" ht="13.5" thickBot="1">
      <c r="B4" s="112"/>
      <c r="C4" s="112"/>
      <c r="D4" s="112"/>
      <c r="E4" s="112"/>
      <c r="F4" s="112"/>
      <c r="G4" s="31"/>
      <c r="H4" s="119"/>
      <c r="I4" s="119"/>
      <c r="J4" s="119"/>
      <c r="K4" s="119"/>
      <c r="L4" s="119"/>
    </row>
    <row r="5" spans="1:18" ht="12.75">
      <c r="A5" s="2" t="s">
        <v>7</v>
      </c>
      <c r="B5" s="9" t="s">
        <v>99</v>
      </c>
      <c r="C5" s="9"/>
      <c r="D5" s="9" t="s">
        <v>27</v>
      </c>
      <c r="E5" s="9"/>
      <c r="F5" s="9" t="s">
        <v>29</v>
      </c>
      <c r="G5" s="9"/>
      <c r="H5" s="101" t="s">
        <v>31</v>
      </c>
      <c r="I5" s="101"/>
      <c r="J5" s="101" t="s">
        <v>30</v>
      </c>
      <c r="K5" s="101"/>
      <c r="L5" s="101" t="s">
        <v>32</v>
      </c>
      <c r="M5" s="9"/>
      <c r="N5" s="9"/>
      <c r="O5" s="9"/>
      <c r="P5" s="9"/>
      <c r="Q5" s="108"/>
      <c r="R5" s="110"/>
    </row>
    <row r="6" spans="1:18" ht="13.5" thickBot="1">
      <c r="A6" s="105"/>
      <c r="B6" s="20" t="s">
        <v>33</v>
      </c>
      <c r="C6" s="20"/>
      <c r="D6" s="20" t="s">
        <v>33</v>
      </c>
      <c r="E6" s="20"/>
      <c r="F6" s="20" t="s">
        <v>33</v>
      </c>
      <c r="G6" s="20"/>
      <c r="H6" s="106" t="s">
        <v>33</v>
      </c>
      <c r="I6" s="106"/>
      <c r="J6" s="106" t="s">
        <v>33</v>
      </c>
      <c r="K6" s="106"/>
      <c r="L6" s="106" t="s">
        <v>33</v>
      </c>
      <c r="M6" s="20"/>
      <c r="N6" s="20"/>
      <c r="O6" s="20"/>
      <c r="P6" s="20" t="s">
        <v>100</v>
      </c>
      <c r="Q6" s="20" t="s">
        <v>71</v>
      </c>
      <c r="R6" s="21" t="s">
        <v>12</v>
      </c>
    </row>
    <row r="7" spans="1:18" ht="18" customHeight="1">
      <c r="A7" s="2" t="s">
        <v>6</v>
      </c>
      <c r="B7" s="63">
        <v>0.0020821759259259257</v>
      </c>
      <c r="C7" s="63"/>
      <c r="D7" s="63">
        <v>0.0009421296296296297</v>
      </c>
      <c r="E7" s="63"/>
      <c r="F7" s="63">
        <v>0.004504629629629629</v>
      </c>
      <c r="G7" s="63"/>
      <c r="H7" s="103">
        <v>0.0011469907407407407</v>
      </c>
      <c r="I7" s="103"/>
      <c r="J7" s="103">
        <v>0.0005116898148148148</v>
      </c>
      <c r="K7" s="103"/>
      <c r="L7" s="103">
        <v>0.0011423611111111111</v>
      </c>
      <c r="M7" s="63"/>
      <c r="N7" s="63"/>
      <c r="O7" s="63"/>
      <c r="P7" s="104">
        <f>B7/2+D7+F7/4+H7+2*J7+L7</f>
        <v>0.006422106481481481</v>
      </c>
      <c r="Q7" s="63">
        <f>P7/6</f>
        <v>0.0010703510802469135</v>
      </c>
      <c r="R7" s="10">
        <v>1</v>
      </c>
    </row>
    <row r="8" spans="1:18" ht="18" customHeight="1">
      <c r="A8" s="3" t="s">
        <v>77</v>
      </c>
      <c r="B8" s="24">
        <v>0.0021574074074074074</v>
      </c>
      <c r="C8" s="24"/>
      <c r="D8" s="24">
        <v>0.0010069444444444444</v>
      </c>
      <c r="E8" s="24"/>
      <c r="F8" s="24">
        <v>0.005246527777777777</v>
      </c>
      <c r="G8" s="24"/>
      <c r="H8" s="102">
        <v>0.001056712962962963</v>
      </c>
      <c r="I8" s="102"/>
      <c r="J8" s="102">
        <v>0.000468287037037037</v>
      </c>
      <c r="K8" s="102"/>
      <c r="L8" s="102">
        <v>0.0011180555555555555</v>
      </c>
      <c r="M8" s="24"/>
      <c r="N8" s="24"/>
      <c r="O8" s="24"/>
      <c r="P8" s="107">
        <f>B8/2+D8+F8/4+H8+2*J8+L8</f>
        <v>0.006508622685185185</v>
      </c>
      <c r="Q8" s="24">
        <f>P8/6</f>
        <v>0.0010847704475308642</v>
      </c>
      <c r="R8" s="13">
        <v>2</v>
      </c>
    </row>
    <row r="9" spans="1:18" ht="18" customHeight="1">
      <c r="A9" s="65" t="s">
        <v>10</v>
      </c>
      <c r="B9" s="24">
        <v>0.002148148148148148</v>
      </c>
      <c r="C9" s="24"/>
      <c r="D9" s="24">
        <v>0.001017361111111111</v>
      </c>
      <c r="E9" s="24"/>
      <c r="F9" s="24">
        <v>0.004804398148148148</v>
      </c>
      <c r="G9" s="24"/>
      <c r="H9" s="102">
        <v>0.0012314814814814816</v>
      </c>
      <c r="I9" s="102"/>
      <c r="J9" s="102">
        <v>0.0005555555555555556</v>
      </c>
      <c r="K9" s="102"/>
      <c r="L9" s="102">
        <v>0.0011898148148148148</v>
      </c>
      <c r="M9" s="24"/>
      <c r="N9" s="24"/>
      <c r="O9" s="24"/>
      <c r="P9" s="107">
        <f>B9/2+D9+F9/4+H9+2*J9+L9</f>
        <v>0.00682494212962963</v>
      </c>
      <c r="Q9" s="24">
        <f>P9/6</f>
        <v>0.0011374903549382716</v>
      </c>
      <c r="R9" s="13">
        <v>3</v>
      </c>
    </row>
    <row r="10" spans="1:18" ht="18" customHeight="1">
      <c r="A10" s="3" t="s">
        <v>11</v>
      </c>
      <c r="B10" s="24">
        <v>0.002369212962962963</v>
      </c>
      <c r="C10" s="24"/>
      <c r="D10" s="24">
        <v>0.0010613425925925927</v>
      </c>
      <c r="E10" s="24"/>
      <c r="F10" s="24">
        <v>0.00528587962962963</v>
      </c>
      <c r="G10" s="24"/>
      <c r="H10" s="102">
        <v>0.0011030092592592593</v>
      </c>
      <c r="I10" s="102"/>
      <c r="J10" s="102">
        <v>0.0004907407407407407</v>
      </c>
      <c r="K10" s="102"/>
      <c r="L10" s="102">
        <v>0.0011736111111111112</v>
      </c>
      <c r="M10" s="24"/>
      <c r="N10" s="24"/>
      <c r="O10" s="24"/>
      <c r="P10" s="107">
        <f>B10/2+D10+F10/4+H10+2*J10+L10</f>
        <v>0.006825520833333334</v>
      </c>
      <c r="Q10" s="24">
        <f>P10/6</f>
        <v>0.0011375868055555555</v>
      </c>
      <c r="R10" s="13">
        <v>3</v>
      </c>
    </row>
    <row r="11" spans="1:18" ht="12.7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2"/>
    </row>
    <row r="12" spans="1:18" ht="18" customHeight="1">
      <c r="A12" s="3" t="s">
        <v>67</v>
      </c>
      <c r="B12" s="24">
        <v>0.0022800925925925927</v>
      </c>
      <c r="C12" s="1"/>
      <c r="D12" s="24">
        <v>0.001048611111111111</v>
      </c>
      <c r="E12" s="1"/>
      <c r="F12" s="24">
        <v>0.0050347222222222225</v>
      </c>
      <c r="G12" s="1"/>
      <c r="H12" s="24">
        <v>0.001175925925925926</v>
      </c>
      <c r="I12" s="1"/>
      <c r="J12" s="102">
        <v>0.0005496527777777777</v>
      </c>
      <c r="K12" s="102"/>
      <c r="L12" s="102">
        <v>0.001150462962962963</v>
      </c>
      <c r="M12" s="1"/>
      <c r="N12" s="1"/>
      <c r="O12" s="1"/>
      <c r="P12" s="107">
        <f>B12/2+D12+F12/4+H12+2*J12+L12</f>
        <v>0.0068730324074074076</v>
      </c>
      <c r="Q12" s="24">
        <f>P12/6</f>
        <v>0.001145505401234568</v>
      </c>
      <c r="R12" s="13">
        <v>5</v>
      </c>
    </row>
    <row r="13" spans="1:18" ht="12.75">
      <c r="A13" s="116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8"/>
    </row>
    <row r="14" spans="1:18" ht="18" customHeight="1">
      <c r="A14" s="3" t="s">
        <v>92</v>
      </c>
      <c r="B14" s="24">
        <v>0.0020486111111111113</v>
      </c>
      <c r="C14" s="24"/>
      <c r="D14" s="24">
        <v>0.0009305555555555555</v>
      </c>
      <c r="E14" s="24"/>
      <c r="F14" s="24">
        <v>0.004502314814814815</v>
      </c>
      <c r="G14" s="24"/>
      <c r="H14" s="24"/>
      <c r="I14" s="24"/>
      <c r="J14" s="24"/>
      <c r="K14" s="24"/>
      <c r="L14" s="24"/>
      <c r="M14" s="24"/>
      <c r="N14" s="24"/>
      <c r="O14" s="24"/>
      <c r="P14" s="28"/>
      <c r="Q14" s="24"/>
      <c r="R14" s="13"/>
    </row>
    <row r="15" spans="1:18" ht="18" customHeight="1">
      <c r="A15" s="3" t="s">
        <v>53</v>
      </c>
      <c r="B15" s="24">
        <v>0.0024421296296296296</v>
      </c>
      <c r="C15" s="1"/>
      <c r="D15" s="24">
        <v>0.0011342592592592591</v>
      </c>
      <c r="E15" s="1"/>
      <c r="F15" s="24">
        <v>0.005405092592592592</v>
      </c>
      <c r="G15" s="1"/>
      <c r="H15" s="24"/>
      <c r="I15" s="1"/>
      <c r="J15" s="1"/>
      <c r="K15" s="1"/>
      <c r="L15" s="1"/>
      <c r="M15" s="1"/>
      <c r="N15" s="1"/>
      <c r="O15" s="1"/>
      <c r="P15" s="28"/>
      <c r="Q15" s="1"/>
      <c r="R15" s="13"/>
    </row>
    <row r="16" spans="1:18" ht="12.75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8"/>
    </row>
    <row r="17" spans="1:18" ht="18" customHeight="1" thickBot="1">
      <c r="A17" s="5" t="s">
        <v>93</v>
      </c>
      <c r="B17" s="26">
        <v>0.002488425925925926</v>
      </c>
      <c r="C17" s="6"/>
      <c r="D17" s="26">
        <v>0.0011805555555555556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6"/>
    </row>
    <row r="18" spans="1:19" ht="18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31"/>
    </row>
    <row r="19" spans="1:18" ht="18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3"/>
    </row>
    <row r="20" spans="1:18" ht="18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3"/>
    </row>
    <row r="21" spans="1:18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3"/>
    </row>
    <row r="22" spans="1:18" ht="18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3"/>
    </row>
    <row r="23" spans="1:18" ht="18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3"/>
    </row>
    <row r="24" spans="1:18" ht="18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3"/>
    </row>
    <row r="25" spans="1:18" ht="18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3"/>
    </row>
    <row r="26" spans="1:18" ht="18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3"/>
    </row>
    <row r="27" spans="1:18" ht="18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3"/>
    </row>
    <row r="28" spans="1:18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3"/>
    </row>
    <row r="29" spans="1:18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3"/>
    </row>
  </sheetData>
  <mergeCells count="7">
    <mergeCell ref="B4:F4"/>
    <mergeCell ref="H4:L4"/>
    <mergeCell ref="A11:R11"/>
    <mergeCell ref="A13:R13"/>
    <mergeCell ref="A16:R16"/>
    <mergeCell ref="A18:R18"/>
    <mergeCell ref="Q5:R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AU68"/>
  <sheetViews>
    <sheetView workbookViewId="0" topLeftCell="A1">
      <selection activeCell="C20" sqref="C20"/>
    </sheetView>
  </sheetViews>
  <sheetFormatPr defaultColWidth="11.421875" defaultRowHeight="15.75" customHeight="1"/>
  <cols>
    <col min="1" max="1" width="14.7109375" style="0" customWidth="1"/>
    <col min="2" max="6" width="13.57421875" style="0" customWidth="1"/>
    <col min="7" max="7" width="13.57421875" style="23" customWidth="1"/>
  </cols>
  <sheetData>
    <row r="1" spans="1:6" ht="15.75" customHeight="1">
      <c r="A1" s="18" t="s">
        <v>58</v>
      </c>
      <c r="F1" s="39"/>
    </row>
    <row r="3" ht="15.75" customHeight="1">
      <c r="A3" s="17" t="s">
        <v>61</v>
      </c>
    </row>
    <row r="4" ht="15.75" customHeight="1" thickBot="1"/>
    <row r="5" spans="1:6" ht="15.75" customHeight="1">
      <c r="A5" s="8" t="s">
        <v>15</v>
      </c>
      <c r="B5" s="9" t="s">
        <v>1</v>
      </c>
      <c r="C5" s="9" t="s">
        <v>2</v>
      </c>
      <c r="D5" s="9" t="s">
        <v>3</v>
      </c>
      <c r="E5" s="9" t="s">
        <v>4</v>
      </c>
      <c r="F5" s="10" t="s">
        <v>5</v>
      </c>
    </row>
    <row r="6" spans="1:6" ht="15.75" customHeight="1">
      <c r="A6" s="11" t="s">
        <v>7</v>
      </c>
      <c r="B6" s="45" t="s">
        <v>59</v>
      </c>
      <c r="C6" s="41" t="s">
        <v>42</v>
      </c>
      <c r="D6" s="41" t="s">
        <v>6</v>
      </c>
      <c r="E6" s="41" t="s">
        <v>11</v>
      </c>
      <c r="F6" s="44" t="s">
        <v>36</v>
      </c>
    </row>
    <row r="7" spans="1:6" ht="15.75" customHeight="1">
      <c r="A7" s="22" t="s">
        <v>23</v>
      </c>
      <c r="B7" s="12"/>
      <c r="C7" s="12"/>
      <c r="D7" s="42">
        <v>0.03125</v>
      </c>
      <c r="E7" s="12"/>
      <c r="F7" s="13"/>
    </row>
    <row r="8" spans="1:6" ht="15.75" customHeight="1">
      <c r="A8" s="11" t="s">
        <v>9</v>
      </c>
      <c r="B8" s="24">
        <v>0.0012731481481481483</v>
      </c>
      <c r="C8" s="24" t="s">
        <v>60</v>
      </c>
      <c r="D8" s="24">
        <v>0.0010763888888888889</v>
      </c>
      <c r="E8" s="24">
        <v>0.001099537037037037</v>
      </c>
      <c r="F8" s="35">
        <v>0.0013078703703703705</v>
      </c>
    </row>
    <row r="9" spans="1:6" ht="15.75" customHeight="1" thickBot="1">
      <c r="A9" s="14" t="s">
        <v>12</v>
      </c>
      <c r="B9" s="15">
        <v>4</v>
      </c>
      <c r="C9" s="15">
        <v>3</v>
      </c>
      <c r="D9" s="15">
        <v>1</v>
      </c>
      <c r="E9" s="15">
        <v>2</v>
      </c>
      <c r="F9" s="16">
        <v>5</v>
      </c>
    </row>
    <row r="12" spans="1:6" ht="15.75" customHeight="1">
      <c r="A12" s="17" t="s">
        <v>27</v>
      </c>
      <c r="F12" s="23"/>
    </row>
    <row r="13" ht="15.75" customHeight="1" thickBot="1"/>
    <row r="14" spans="1:47" ht="15.75" customHeight="1">
      <c r="A14" s="8" t="s">
        <v>16</v>
      </c>
      <c r="B14" s="9" t="s">
        <v>1</v>
      </c>
      <c r="C14" s="9" t="s">
        <v>2</v>
      </c>
      <c r="D14" s="9" t="s">
        <v>3</v>
      </c>
      <c r="E14" s="9" t="s">
        <v>4</v>
      </c>
      <c r="F14" s="10" t="s">
        <v>5</v>
      </c>
      <c r="G14" s="33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</row>
    <row r="15" spans="1:47" s="45" customFormat="1" ht="15.75" customHeight="1">
      <c r="A15" s="46" t="s">
        <v>7</v>
      </c>
      <c r="C15" s="41" t="s">
        <v>10</v>
      </c>
      <c r="D15" s="41" t="s">
        <v>6</v>
      </c>
      <c r="E15" s="41" t="s">
        <v>62</v>
      </c>
      <c r="F15" s="47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</row>
    <row r="16" spans="1:47" ht="15.75" customHeight="1">
      <c r="A16" s="11" t="s">
        <v>9</v>
      </c>
      <c r="B16" s="12"/>
      <c r="C16" s="24">
        <v>0.0009143518518518518</v>
      </c>
      <c r="D16" s="24">
        <v>0.0008912037037037036</v>
      </c>
      <c r="E16" s="24">
        <v>0.0009375</v>
      </c>
      <c r="F16" s="13"/>
      <c r="G16" s="33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</row>
    <row r="17" spans="1:47" ht="15.75" customHeight="1" thickBot="1">
      <c r="A17" s="14" t="s">
        <v>12</v>
      </c>
      <c r="B17" s="15"/>
      <c r="C17" s="15">
        <v>2</v>
      </c>
      <c r="D17" s="15">
        <v>1</v>
      </c>
      <c r="E17" s="15">
        <v>3</v>
      </c>
      <c r="F17" s="16"/>
      <c r="G17" s="33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</row>
    <row r="18" spans="7:47" ht="15.75" customHeight="1">
      <c r="G18" s="3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</row>
    <row r="19" spans="1:38" ht="15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</row>
    <row r="20" spans="1:38" ht="15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</row>
    <row r="21" spans="1:38" ht="15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</row>
    <row r="22" spans="1:38" s="45" customFormat="1" ht="15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</row>
    <row r="23" spans="1:38" ht="15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</row>
    <row r="24" ht="15.75" customHeight="1">
      <c r="G24"/>
    </row>
    <row r="25" ht="15.75" customHeight="1">
      <c r="G25"/>
    </row>
    <row r="26" ht="15.75" customHeight="1">
      <c r="G26"/>
    </row>
    <row r="27" ht="15.75" customHeight="1">
      <c r="G27"/>
    </row>
    <row r="28" ht="15.75" customHeight="1">
      <c r="G28"/>
    </row>
    <row r="29" ht="15.75" customHeight="1">
      <c r="G29"/>
    </row>
    <row r="30" ht="15.75" customHeight="1">
      <c r="G30"/>
    </row>
    <row r="31" ht="15.75" customHeight="1">
      <c r="G31"/>
    </row>
    <row r="32" ht="15.75" customHeight="1">
      <c r="G32"/>
    </row>
    <row r="33" ht="15.75" customHeight="1">
      <c r="G33"/>
    </row>
    <row r="34" ht="15.75" customHeight="1">
      <c r="G34"/>
    </row>
    <row r="35" ht="15.75" customHeight="1">
      <c r="G35"/>
    </row>
    <row r="36" ht="15.75" customHeight="1">
      <c r="G36"/>
    </row>
    <row r="37" ht="15.75" customHeight="1">
      <c r="G37"/>
    </row>
    <row r="38" ht="15.75" customHeight="1">
      <c r="G38"/>
    </row>
    <row r="39" ht="15.75" customHeight="1">
      <c r="G39"/>
    </row>
    <row r="40" ht="15.75" customHeight="1">
      <c r="G40"/>
    </row>
    <row r="41" ht="15.75" customHeight="1">
      <c r="G41"/>
    </row>
    <row r="42" ht="15.75" customHeight="1">
      <c r="G42"/>
    </row>
    <row r="43" ht="15.75" customHeight="1">
      <c r="G43"/>
    </row>
    <row r="44" ht="15.75" customHeight="1">
      <c r="G44"/>
    </row>
    <row r="45" ht="15.75" customHeight="1">
      <c r="G45"/>
    </row>
    <row r="46" ht="15.75" customHeight="1">
      <c r="G46"/>
    </row>
    <row r="47" ht="15.75" customHeight="1">
      <c r="G47"/>
    </row>
    <row r="48" ht="15.75" customHeight="1">
      <c r="G48"/>
    </row>
    <row r="49" ht="15.75" customHeight="1">
      <c r="G49"/>
    </row>
    <row r="50" ht="15.75" customHeight="1">
      <c r="G50"/>
    </row>
    <row r="51" ht="15.75" customHeight="1">
      <c r="G51"/>
    </row>
    <row r="52" ht="15.75" customHeight="1">
      <c r="G52"/>
    </row>
    <row r="53" ht="15.75" customHeight="1">
      <c r="G53"/>
    </row>
    <row r="54" ht="15.75" customHeight="1">
      <c r="G54"/>
    </row>
    <row r="55" ht="15.75" customHeight="1">
      <c r="G55"/>
    </row>
    <row r="56" ht="15.75" customHeight="1">
      <c r="G56"/>
    </row>
    <row r="57" ht="15.75" customHeight="1">
      <c r="G57"/>
    </row>
    <row r="58" ht="15.75" customHeight="1">
      <c r="G58"/>
    </row>
    <row r="59" ht="15.75" customHeight="1">
      <c r="G59"/>
    </row>
    <row r="60" ht="15.75" customHeight="1">
      <c r="G60"/>
    </row>
    <row r="61" ht="15.75" customHeight="1">
      <c r="G61"/>
    </row>
    <row r="62" ht="15.75" customHeight="1">
      <c r="G62"/>
    </row>
    <row r="63" ht="15.75" customHeight="1">
      <c r="G63"/>
    </row>
    <row r="64" ht="15.75" customHeight="1">
      <c r="G64"/>
    </row>
    <row r="65" ht="15.75" customHeight="1">
      <c r="G65"/>
    </row>
    <row r="66" ht="15.75" customHeight="1">
      <c r="G66"/>
    </row>
    <row r="67" ht="15.75" customHeight="1">
      <c r="G67"/>
    </row>
    <row r="68" ht="15.75" customHeight="1">
      <c r="G68"/>
    </row>
  </sheetData>
  <printOptions/>
  <pageMargins left="0.5905511811023623" right="0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F26"/>
  <sheetViews>
    <sheetView workbookViewId="0" topLeftCell="A1">
      <selection activeCell="D1" sqref="D1"/>
    </sheetView>
  </sheetViews>
  <sheetFormatPr defaultColWidth="11.421875" defaultRowHeight="15.75" customHeight="1"/>
  <cols>
    <col min="1" max="1" width="14.7109375" style="0" customWidth="1"/>
    <col min="2" max="6" width="16.140625" style="0" customWidth="1"/>
  </cols>
  <sheetData>
    <row r="1" spans="1:6" ht="15.75" customHeight="1" thickBot="1">
      <c r="A1" s="18" t="s">
        <v>0</v>
      </c>
      <c r="F1" s="38">
        <v>38797</v>
      </c>
    </row>
    <row r="3" ht="15.75" customHeight="1">
      <c r="A3" s="17" t="s">
        <v>13</v>
      </c>
    </row>
    <row r="4" ht="15.75" customHeight="1" thickBot="1"/>
    <row r="5" spans="1:6" ht="15.75" customHeight="1">
      <c r="A5" s="8" t="s">
        <v>15</v>
      </c>
      <c r="B5" s="9" t="s">
        <v>1</v>
      </c>
      <c r="C5" s="9" t="s">
        <v>2</v>
      </c>
      <c r="D5" s="9" t="s">
        <v>3</v>
      </c>
      <c r="E5" s="9" t="s">
        <v>4</v>
      </c>
      <c r="F5" s="10" t="s">
        <v>5</v>
      </c>
    </row>
    <row r="6" spans="1:6" ht="15.75" customHeight="1">
      <c r="A6" s="11" t="s">
        <v>7</v>
      </c>
      <c r="B6" s="12"/>
      <c r="C6" s="12" t="s">
        <v>11</v>
      </c>
      <c r="D6" s="12" t="s">
        <v>6</v>
      </c>
      <c r="E6" s="12" t="s">
        <v>10</v>
      </c>
      <c r="F6" s="13"/>
    </row>
    <row r="7" spans="1:6" ht="15.75" customHeight="1">
      <c r="A7" s="22" t="s">
        <v>23</v>
      </c>
      <c r="B7" s="24"/>
      <c r="F7" s="24"/>
    </row>
    <row r="8" spans="1:6" ht="15.75" customHeight="1">
      <c r="A8" s="11" t="s">
        <v>9</v>
      </c>
      <c r="B8" s="12"/>
      <c r="C8" s="24">
        <v>0.0010023148148148148</v>
      </c>
      <c r="D8" s="24">
        <v>0.0009212962962962964</v>
      </c>
      <c r="E8" s="24">
        <v>0.0010532407407407407</v>
      </c>
      <c r="F8" s="13"/>
    </row>
    <row r="9" spans="1:6" ht="15.75" customHeight="1" thickBot="1">
      <c r="A9" s="14" t="s">
        <v>12</v>
      </c>
      <c r="B9" s="15"/>
      <c r="C9" s="15">
        <v>2</v>
      </c>
      <c r="D9" s="15">
        <v>1</v>
      </c>
      <c r="E9" s="15">
        <v>3</v>
      </c>
      <c r="F9" s="16"/>
    </row>
    <row r="12" ht="15.75" customHeight="1">
      <c r="A12" s="17" t="s">
        <v>14</v>
      </c>
    </row>
    <row r="13" ht="15.75" customHeight="1" thickBot="1"/>
    <row r="14" spans="1:6" ht="15.75" customHeight="1">
      <c r="A14" s="8" t="s">
        <v>16</v>
      </c>
      <c r="B14" s="9" t="s">
        <v>1</v>
      </c>
      <c r="C14" s="9" t="s">
        <v>2</v>
      </c>
      <c r="D14" s="9" t="s">
        <v>3</v>
      </c>
      <c r="E14" s="9" t="s">
        <v>4</v>
      </c>
      <c r="F14" s="10" t="s">
        <v>5</v>
      </c>
    </row>
    <row r="15" spans="1:6" ht="15.75" customHeight="1">
      <c r="A15" s="11" t="s">
        <v>7</v>
      </c>
      <c r="B15" s="12" t="s">
        <v>37</v>
      </c>
      <c r="C15" s="12" t="s">
        <v>11</v>
      </c>
      <c r="D15" s="12" t="s">
        <v>6</v>
      </c>
      <c r="E15" s="12" t="s">
        <v>10</v>
      </c>
      <c r="F15" s="13" t="s">
        <v>36</v>
      </c>
    </row>
    <row r="16" spans="1:6" ht="15.75" customHeight="1">
      <c r="A16" s="11" t="s">
        <v>8</v>
      </c>
      <c r="B16" s="24">
        <v>0.0005775462962962963</v>
      </c>
      <c r="C16" s="24">
        <v>0.00042708333333333335</v>
      </c>
      <c r="D16" s="24">
        <v>0.0004062500000000001</v>
      </c>
      <c r="E16" s="24">
        <v>0.0004351851851851852</v>
      </c>
      <c r="F16" s="24">
        <v>0.00053125</v>
      </c>
    </row>
    <row r="17" spans="1:6" ht="15.75" customHeight="1" thickBot="1">
      <c r="A17" s="14" t="s">
        <v>12</v>
      </c>
      <c r="B17" s="15">
        <v>5</v>
      </c>
      <c r="C17" s="15">
        <v>2</v>
      </c>
      <c r="D17" s="15">
        <v>1</v>
      </c>
      <c r="E17" s="15">
        <v>3</v>
      </c>
      <c r="F17" s="16">
        <v>4</v>
      </c>
    </row>
    <row r="20" ht="15.75" customHeight="1">
      <c r="A20" s="17" t="s">
        <v>18</v>
      </c>
    </row>
    <row r="21" ht="15.75" customHeight="1" thickBot="1"/>
    <row r="22" spans="1:6" ht="15.75" customHeight="1">
      <c r="A22" s="8" t="s">
        <v>17</v>
      </c>
      <c r="B22" s="9" t="s">
        <v>1</v>
      </c>
      <c r="C22" s="9" t="s">
        <v>2</v>
      </c>
      <c r="D22" s="9" t="s">
        <v>3</v>
      </c>
      <c r="E22" s="9" t="s">
        <v>4</v>
      </c>
      <c r="F22" s="10" t="s">
        <v>5</v>
      </c>
    </row>
    <row r="23" spans="1:6" ht="15.75" customHeight="1">
      <c r="A23" s="11" t="s">
        <v>7</v>
      </c>
      <c r="B23" s="12" t="s">
        <v>37</v>
      </c>
      <c r="C23" s="12" t="s">
        <v>11</v>
      </c>
      <c r="D23" s="12" t="s">
        <v>6</v>
      </c>
      <c r="E23" s="12" t="s">
        <v>10</v>
      </c>
      <c r="F23" s="13"/>
    </row>
    <row r="24" spans="1:6" ht="15.75" customHeight="1">
      <c r="A24" s="22" t="s">
        <v>25</v>
      </c>
      <c r="B24" s="24">
        <v>0.0028912037037037036</v>
      </c>
      <c r="C24" s="24">
        <v>0.0025208333333333333</v>
      </c>
      <c r="D24" s="24">
        <v>0.0021759259259259258</v>
      </c>
      <c r="E24" s="24">
        <v>0.0027187500000000002</v>
      </c>
      <c r="F24" s="24"/>
    </row>
    <row r="25" spans="1:6" ht="15.75" customHeight="1">
      <c r="A25" s="11" t="s">
        <v>26</v>
      </c>
      <c r="B25" s="24" t="s">
        <v>38</v>
      </c>
      <c r="C25" s="24">
        <v>0.00525462962962963</v>
      </c>
      <c r="D25" s="24">
        <v>0.004548611111111111</v>
      </c>
      <c r="E25" s="24">
        <v>0.005671296296296296</v>
      </c>
      <c r="F25" s="24"/>
    </row>
    <row r="26" spans="1:6" ht="15.75" customHeight="1" thickBot="1">
      <c r="A26" s="14" t="s">
        <v>12</v>
      </c>
      <c r="B26" s="15"/>
      <c r="C26" s="15">
        <v>2</v>
      </c>
      <c r="D26" s="15">
        <v>1</v>
      </c>
      <c r="E26" s="15">
        <v>3</v>
      </c>
      <c r="F26" s="16"/>
    </row>
  </sheetData>
  <printOptions/>
  <pageMargins left="0.5905511811023623" right="0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F50"/>
  <sheetViews>
    <sheetView workbookViewId="0" topLeftCell="A14">
      <selection activeCell="F4" sqref="F4"/>
    </sheetView>
  </sheetViews>
  <sheetFormatPr defaultColWidth="11.421875" defaultRowHeight="15.75" customHeight="1"/>
  <cols>
    <col min="1" max="1" width="14.28125" style="0" customWidth="1"/>
    <col min="2" max="6" width="16.140625" style="0" customWidth="1"/>
  </cols>
  <sheetData>
    <row r="1" spans="1:6" ht="15.75" customHeight="1" thickBot="1">
      <c r="A1" s="18" t="s">
        <v>0</v>
      </c>
      <c r="F1" s="38">
        <v>38804</v>
      </c>
    </row>
    <row r="3" ht="15.75" customHeight="1">
      <c r="A3" s="17" t="s">
        <v>21</v>
      </c>
    </row>
    <row r="4" ht="15.75" customHeight="1" thickBot="1"/>
    <row r="5" spans="1:6" ht="15.75" customHeight="1">
      <c r="A5" s="8" t="s">
        <v>43</v>
      </c>
      <c r="B5" s="9" t="s">
        <v>1</v>
      </c>
      <c r="C5" s="9" t="s">
        <v>2</v>
      </c>
      <c r="D5" s="9" t="s">
        <v>3</v>
      </c>
      <c r="E5" s="9" t="s">
        <v>4</v>
      </c>
      <c r="F5" s="10" t="s">
        <v>5</v>
      </c>
    </row>
    <row r="6" spans="1:6" ht="15.75" customHeight="1">
      <c r="A6" s="11" t="s">
        <v>7</v>
      </c>
      <c r="B6" s="12" t="s">
        <v>11</v>
      </c>
      <c r="C6" t="s">
        <v>41</v>
      </c>
      <c r="D6" s="12" t="s">
        <v>6</v>
      </c>
      <c r="E6" s="12" t="s">
        <v>42</v>
      </c>
      <c r="F6" s="13"/>
    </row>
    <row r="7" spans="1:6" ht="15.75" customHeight="1">
      <c r="A7" s="11" t="s">
        <v>24</v>
      </c>
      <c r="B7" s="24">
        <v>0.00047106481481481484</v>
      </c>
      <c r="C7" s="24">
        <v>0.0006041666666666667</v>
      </c>
      <c r="D7" s="24">
        <v>0.00048495370370370375</v>
      </c>
      <c r="E7" s="24">
        <v>0.00048611111111111104</v>
      </c>
      <c r="F7" s="13"/>
    </row>
    <row r="8" spans="1:6" ht="15.75" customHeight="1" thickBot="1">
      <c r="A8" s="14" t="s">
        <v>12</v>
      </c>
      <c r="B8" s="15">
        <v>1</v>
      </c>
      <c r="C8" s="15">
        <v>7</v>
      </c>
      <c r="D8" s="15">
        <v>2</v>
      </c>
      <c r="E8" s="15">
        <v>3</v>
      </c>
      <c r="F8" s="16"/>
    </row>
    <row r="9" ht="15.75" customHeight="1" thickBot="1"/>
    <row r="10" spans="1:6" ht="15.75" customHeight="1">
      <c r="A10" s="32" t="s">
        <v>44</v>
      </c>
      <c r="B10" s="9" t="s">
        <v>1</v>
      </c>
      <c r="C10" s="9" t="s">
        <v>2</v>
      </c>
      <c r="D10" s="9" t="s">
        <v>3</v>
      </c>
      <c r="E10" s="9" t="s">
        <v>4</v>
      </c>
      <c r="F10" s="10" t="s">
        <v>5</v>
      </c>
    </row>
    <row r="11" spans="1:6" ht="15.75" customHeight="1">
      <c r="A11" s="11" t="s">
        <v>7</v>
      </c>
      <c r="C11" s="12" t="s">
        <v>37</v>
      </c>
      <c r="D11" s="12" t="s">
        <v>10</v>
      </c>
      <c r="E11" s="12" t="s">
        <v>36</v>
      </c>
      <c r="F11" s="4"/>
    </row>
    <row r="12" spans="1:6" ht="15.75" customHeight="1">
      <c r="A12" s="11" t="s">
        <v>24</v>
      </c>
      <c r="B12" s="1"/>
      <c r="C12" s="24">
        <v>0.0005324074074074074</v>
      </c>
      <c r="D12" s="24">
        <v>0.000548611111111111</v>
      </c>
      <c r="E12" s="24">
        <v>0.0005601851851851852</v>
      </c>
      <c r="F12" s="4"/>
    </row>
    <row r="13" spans="1:6" ht="15.75" customHeight="1" thickBot="1">
      <c r="A13" s="14" t="s">
        <v>12</v>
      </c>
      <c r="B13" s="6"/>
      <c r="C13" s="15">
        <v>4</v>
      </c>
      <c r="D13" s="15">
        <v>5</v>
      </c>
      <c r="E13" s="15">
        <v>6</v>
      </c>
      <c r="F13" s="7"/>
    </row>
    <row r="16" ht="15.75" customHeight="1">
      <c r="A16" s="17" t="s">
        <v>20</v>
      </c>
    </row>
    <row r="17" ht="15.75" customHeight="1" thickBot="1"/>
    <row r="18" spans="1:6" ht="15.75" customHeight="1">
      <c r="A18" s="8" t="s">
        <v>43</v>
      </c>
      <c r="B18" s="9" t="s">
        <v>1</v>
      </c>
      <c r="C18" s="9" t="s">
        <v>2</v>
      </c>
      <c r="D18" s="9" t="s">
        <v>3</v>
      </c>
      <c r="E18" s="9" t="s">
        <v>4</v>
      </c>
      <c r="F18" s="10" t="s">
        <v>5</v>
      </c>
    </row>
    <row r="19" spans="1:6" ht="15.75" customHeight="1">
      <c r="A19" s="11" t="s">
        <v>7</v>
      </c>
      <c r="B19" s="12" t="s">
        <v>11</v>
      </c>
      <c r="C19" t="s">
        <v>41</v>
      </c>
      <c r="D19" s="12" t="s">
        <v>6</v>
      </c>
      <c r="E19" s="12" t="s">
        <v>42</v>
      </c>
      <c r="F19" s="13"/>
    </row>
    <row r="20" spans="1:6" ht="15.75" customHeight="1">
      <c r="A20" s="22" t="s">
        <v>23</v>
      </c>
      <c r="B20" s="24">
        <v>0.0011041666666666667</v>
      </c>
      <c r="C20" s="24">
        <v>0.001267361111111111</v>
      </c>
      <c r="D20" s="24">
        <v>0.0011099537037037035</v>
      </c>
      <c r="E20" s="24">
        <v>0.001164351851851852</v>
      </c>
      <c r="F20" s="13"/>
    </row>
    <row r="21" spans="1:6" ht="15.75" customHeight="1">
      <c r="A21" s="19" t="s">
        <v>22</v>
      </c>
      <c r="B21" s="20">
        <v>1</v>
      </c>
      <c r="C21" s="20">
        <v>5</v>
      </c>
      <c r="D21" s="20">
        <v>2</v>
      </c>
      <c r="E21" s="20">
        <v>3</v>
      </c>
      <c r="F21" s="21"/>
    </row>
    <row r="22" spans="1:6" ht="15.75" customHeight="1" thickBot="1">
      <c r="A22" s="14" t="s">
        <v>12</v>
      </c>
      <c r="B22" s="15"/>
      <c r="C22" s="15"/>
      <c r="D22" s="15"/>
      <c r="E22" s="15"/>
      <c r="F22" s="16"/>
    </row>
    <row r="23" ht="15.75" customHeight="1" thickBot="1"/>
    <row r="24" spans="1:6" ht="15.75" customHeight="1">
      <c r="A24" s="32" t="s">
        <v>44</v>
      </c>
      <c r="B24" s="9" t="s">
        <v>1</v>
      </c>
      <c r="C24" s="9" t="s">
        <v>2</v>
      </c>
      <c r="D24" s="9" t="s">
        <v>3</v>
      </c>
      <c r="E24" s="9" t="s">
        <v>4</v>
      </c>
      <c r="F24" s="10" t="s">
        <v>5</v>
      </c>
    </row>
    <row r="25" spans="1:6" ht="15.75" customHeight="1">
      <c r="A25" s="11" t="s">
        <v>7</v>
      </c>
      <c r="C25" s="12" t="s">
        <v>37</v>
      </c>
      <c r="D25" s="12" t="s">
        <v>10</v>
      </c>
      <c r="E25" s="12" t="s">
        <v>36</v>
      </c>
      <c r="F25" s="4"/>
    </row>
    <row r="26" spans="1:6" ht="15.75" customHeight="1">
      <c r="A26" s="11" t="s">
        <v>24</v>
      </c>
      <c r="B26" s="1"/>
      <c r="C26" s="24">
        <v>0.0012442129629629628</v>
      </c>
      <c r="D26" s="24">
        <v>0.0013078703703703705</v>
      </c>
      <c r="E26" s="24">
        <v>0.0013807870370370371</v>
      </c>
      <c r="F26" s="4"/>
    </row>
    <row r="27" spans="1:6" ht="15.75" customHeight="1" thickBot="1">
      <c r="A27" s="14" t="s">
        <v>12</v>
      </c>
      <c r="B27" s="6"/>
      <c r="C27" s="15">
        <v>4</v>
      </c>
      <c r="D27" s="15">
        <v>6</v>
      </c>
      <c r="E27" s="15">
        <v>7</v>
      </c>
      <c r="F27" s="7"/>
    </row>
    <row r="28" spans="1:6" ht="15.75" customHeight="1">
      <c r="A28" s="33"/>
      <c r="B28" s="31"/>
      <c r="C28" s="33"/>
      <c r="D28" s="33"/>
      <c r="E28" s="33"/>
      <c r="F28" s="31"/>
    </row>
    <row r="30" ht="15.75" customHeight="1">
      <c r="A30" s="17" t="s">
        <v>19</v>
      </c>
    </row>
    <row r="31" ht="15.75" customHeight="1" thickBot="1"/>
    <row r="32" spans="1:6" ht="15.75" customHeight="1">
      <c r="A32" s="8" t="s">
        <v>17</v>
      </c>
      <c r="B32" s="9" t="s">
        <v>1</v>
      </c>
      <c r="C32" s="9" t="s">
        <v>2</v>
      </c>
      <c r="D32" s="9" t="s">
        <v>3</v>
      </c>
      <c r="E32" s="9" t="s">
        <v>4</v>
      </c>
      <c r="F32" s="10" t="s">
        <v>5</v>
      </c>
    </row>
    <row r="33" spans="1:6" ht="15.75" customHeight="1">
      <c r="A33" s="11" t="s">
        <v>7</v>
      </c>
      <c r="B33" s="12" t="s">
        <v>11</v>
      </c>
      <c r="C33" s="12" t="s">
        <v>6</v>
      </c>
      <c r="D33" s="34" t="s">
        <v>42</v>
      </c>
      <c r="E33" s="12" t="s">
        <v>10</v>
      </c>
      <c r="F33" s="13"/>
    </row>
    <row r="34" spans="1:6" ht="15.75" customHeight="1">
      <c r="A34" s="11" t="s">
        <v>22</v>
      </c>
      <c r="B34" s="24">
        <v>0.001152777777777778</v>
      </c>
      <c r="C34" s="24">
        <v>0.0010844907407407407</v>
      </c>
      <c r="D34" s="24">
        <v>0.0012314814814814816</v>
      </c>
      <c r="E34" s="24">
        <v>0.0012094907407407408</v>
      </c>
      <c r="F34" s="13"/>
    </row>
    <row r="35" spans="1:6" ht="15.75" customHeight="1" thickBot="1">
      <c r="A35" s="14" t="s">
        <v>12</v>
      </c>
      <c r="B35" s="15">
        <v>2</v>
      </c>
      <c r="C35" s="15">
        <v>1</v>
      </c>
      <c r="D35" s="15">
        <v>4</v>
      </c>
      <c r="E35" s="15">
        <v>3</v>
      </c>
      <c r="F35" s="16"/>
    </row>
    <row r="38" spans="1:3" ht="15.75" customHeight="1">
      <c r="A38" s="17" t="s">
        <v>39</v>
      </c>
      <c r="C38" t="s">
        <v>45</v>
      </c>
    </row>
    <row r="39" ht="15.75" customHeight="1" thickBot="1"/>
    <row r="40" spans="1:6" ht="15.75" customHeight="1">
      <c r="A40" s="8" t="s">
        <v>46</v>
      </c>
      <c r="B40" s="9" t="s">
        <v>1</v>
      </c>
      <c r="C40" s="9" t="s">
        <v>2</v>
      </c>
      <c r="D40" s="9" t="s">
        <v>3</v>
      </c>
      <c r="E40" s="9" t="s">
        <v>4</v>
      </c>
      <c r="F40" s="10" t="s">
        <v>5</v>
      </c>
    </row>
    <row r="41" spans="1:6" ht="15.75" customHeight="1">
      <c r="A41" s="11" t="s">
        <v>7</v>
      </c>
      <c r="B41" s="12" t="s">
        <v>11</v>
      </c>
      <c r="C41" s="12" t="s">
        <v>6</v>
      </c>
      <c r="D41" s="34" t="s">
        <v>42</v>
      </c>
      <c r="E41" s="12" t="s">
        <v>10</v>
      </c>
      <c r="F41" s="37" t="s">
        <v>41</v>
      </c>
    </row>
    <row r="42" spans="1:6" ht="15.75" customHeight="1">
      <c r="A42" s="11" t="s">
        <v>40</v>
      </c>
      <c r="B42" s="24">
        <v>0.00019097222222222223</v>
      </c>
      <c r="C42" s="24">
        <v>0.00018402777777777778</v>
      </c>
      <c r="D42" s="24">
        <v>0.00023958333333333332</v>
      </c>
      <c r="E42" s="24">
        <v>0.00019097222222222223</v>
      </c>
      <c r="F42" s="35">
        <v>0.0002534722222222222</v>
      </c>
    </row>
    <row r="43" spans="1:6" ht="15.75" customHeight="1" thickBot="1">
      <c r="A43" s="14" t="s">
        <v>12</v>
      </c>
      <c r="B43" s="15">
        <v>3</v>
      </c>
      <c r="C43" s="15">
        <v>1</v>
      </c>
      <c r="D43" s="15">
        <v>5</v>
      </c>
      <c r="E43" s="15">
        <v>3</v>
      </c>
      <c r="F43" s="16">
        <v>8</v>
      </c>
    </row>
    <row r="44" spans="1:6" ht="15.75" customHeight="1">
      <c r="A44" s="31"/>
      <c r="B44" s="31"/>
      <c r="C44" s="31"/>
      <c r="D44" s="31"/>
      <c r="E44" s="31"/>
      <c r="F44" s="31"/>
    </row>
    <row r="45" ht="15.75" customHeight="1" thickBot="1"/>
    <row r="46" spans="1:6" ht="15.75" customHeight="1">
      <c r="A46" s="8" t="s">
        <v>47</v>
      </c>
      <c r="B46" s="9" t="s">
        <v>1</v>
      </c>
      <c r="C46" s="9" t="s">
        <v>2</v>
      </c>
      <c r="D46" s="9" t="s">
        <v>3</v>
      </c>
      <c r="E46" s="9" t="s">
        <v>4</v>
      </c>
      <c r="F46" s="10" t="s">
        <v>5</v>
      </c>
    </row>
    <row r="47" spans="1:6" ht="15.75" customHeight="1">
      <c r="A47" s="11" t="s">
        <v>7</v>
      </c>
      <c r="B47" s="12"/>
      <c r="C47" s="12" t="s">
        <v>37</v>
      </c>
      <c r="D47" s="12" t="s">
        <v>48</v>
      </c>
      <c r="E47" s="12" t="s">
        <v>36</v>
      </c>
      <c r="F47" s="13"/>
    </row>
    <row r="48" spans="1:6" ht="15.75" customHeight="1">
      <c r="A48" s="11" t="s">
        <v>40</v>
      </c>
      <c r="B48" s="12"/>
      <c r="C48" s="36">
        <v>0.00024305555555555552</v>
      </c>
      <c r="D48" s="24">
        <v>0.00018402777777777778</v>
      </c>
      <c r="E48" s="24">
        <v>0.00024421296296296295</v>
      </c>
      <c r="F48" s="13"/>
    </row>
    <row r="49" spans="1:6" ht="15.75" customHeight="1" thickBot="1">
      <c r="A49" s="14" t="s">
        <v>12</v>
      </c>
      <c r="B49" s="15"/>
      <c r="C49" s="15">
        <v>6</v>
      </c>
      <c r="D49" s="15">
        <v>1</v>
      </c>
      <c r="E49" s="15">
        <v>7</v>
      </c>
      <c r="F49" s="16"/>
    </row>
    <row r="50" spans="1:6" ht="15.75" customHeight="1">
      <c r="A50" s="31"/>
      <c r="B50" s="31"/>
      <c r="C50" s="31"/>
      <c r="D50" s="31"/>
      <c r="E50" s="31"/>
      <c r="F50" s="31"/>
    </row>
  </sheetData>
  <printOptions/>
  <pageMargins left="0.5905511811023623" right="0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P8"/>
  <sheetViews>
    <sheetView workbookViewId="0" topLeftCell="A1">
      <selection activeCell="K1" sqref="K1"/>
    </sheetView>
  </sheetViews>
  <sheetFormatPr defaultColWidth="11.421875" defaultRowHeight="12.75"/>
  <cols>
    <col min="1" max="1" width="16.421875" style="0" customWidth="1"/>
    <col min="3" max="3" width="3.7109375" style="23" customWidth="1"/>
    <col min="5" max="5" width="3.7109375" style="23" customWidth="1"/>
    <col min="7" max="7" width="3.7109375" style="23" customWidth="1"/>
    <col min="9" max="9" width="3.7109375" style="23" customWidth="1"/>
    <col min="11" max="11" width="3.7109375" style="23" customWidth="1"/>
    <col min="13" max="13" width="3.7109375" style="23" customWidth="1"/>
    <col min="15" max="15" width="3.7109375" style="23" customWidth="1"/>
  </cols>
  <sheetData>
    <row r="1" ht="18">
      <c r="A1" s="18" t="s">
        <v>0</v>
      </c>
    </row>
    <row r="3" ht="13.5" thickBot="1"/>
    <row r="4" spans="1:16" ht="12.75">
      <c r="A4" s="2" t="s">
        <v>7</v>
      </c>
      <c r="B4" s="108" t="s">
        <v>27</v>
      </c>
      <c r="C4" s="108"/>
      <c r="D4" s="108" t="s">
        <v>28</v>
      </c>
      <c r="E4" s="108"/>
      <c r="F4" s="108" t="s">
        <v>29</v>
      </c>
      <c r="G4" s="108"/>
      <c r="H4" s="108" t="s">
        <v>30</v>
      </c>
      <c r="I4" s="108"/>
      <c r="J4" s="108" t="s">
        <v>31</v>
      </c>
      <c r="K4" s="108"/>
      <c r="L4" s="108" t="s">
        <v>32</v>
      </c>
      <c r="M4" s="108"/>
      <c r="N4" s="108" t="s">
        <v>34</v>
      </c>
      <c r="O4" s="108"/>
      <c r="P4" s="25"/>
    </row>
    <row r="5" spans="1:16" ht="13.5" thickBot="1">
      <c r="A5" s="5"/>
      <c r="B5" s="15" t="s">
        <v>33</v>
      </c>
      <c r="C5" s="15" t="s">
        <v>35</v>
      </c>
      <c r="D5" s="15" t="s">
        <v>33</v>
      </c>
      <c r="E5" s="15" t="s">
        <v>35</v>
      </c>
      <c r="F5" s="15" t="s">
        <v>33</v>
      </c>
      <c r="G5" s="15" t="s">
        <v>35</v>
      </c>
      <c r="H5" s="15" t="s">
        <v>33</v>
      </c>
      <c r="I5" s="15" t="s">
        <v>35</v>
      </c>
      <c r="J5" s="15" t="s">
        <v>33</v>
      </c>
      <c r="K5" s="15" t="s">
        <v>35</v>
      </c>
      <c r="L5" s="15" t="s">
        <v>33</v>
      </c>
      <c r="M5" s="15" t="s">
        <v>35</v>
      </c>
      <c r="N5" s="15" t="s">
        <v>33</v>
      </c>
      <c r="O5" s="15" t="s">
        <v>35</v>
      </c>
      <c r="P5" s="7"/>
    </row>
    <row r="6" spans="1:16" ht="12.75">
      <c r="A6" s="27" t="s">
        <v>6</v>
      </c>
      <c r="B6" s="28">
        <f>'1. Tag-Freistil 2006'!D8</f>
        <v>0.0009212962962962964</v>
      </c>
      <c r="C6" s="29">
        <v>5</v>
      </c>
      <c r="D6" s="28">
        <f>'1. Tag-Freistil 2006'!D16</f>
        <v>0.0004062500000000001</v>
      </c>
      <c r="E6" s="29">
        <v>5</v>
      </c>
      <c r="F6" s="28">
        <f>'1. Tag-Freistil 2006'!D25</f>
        <v>0.004548611111111111</v>
      </c>
      <c r="G6" s="29">
        <v>5</v>
      </c>
      <c r="H6" s="28">
        <f>'2.Tag-Brust 2006'!D7</f>
        <v>0.00048495370370370375</v>
      </c>
      <c r="I6" s="29">
        <v>5</v>
      </c>
      <c r="J6" s="28">
        <f>'2.Tag-Brust 2006'!D20</f>
        <v>0.0011099537037037035</v>
      </c>
      <c r="K6" s="29">
        <v>4</v>
      </c>
      <c r="L6" s="28">
        <f>'2.Tag-Brust 2006'!C34</f>
        <v>0.0010844907407407407</v>
      </c>
      <c r="M6" s="29">
        <v>5</v>
      </c>
      <c r="N6" s="28">
        <f>B6+2*D6+F6/4+H6*2+J6+L6</f>
        <v>0.006035300925925927</v>
      </c>
      <c r="O6" s="29">
        <f>C6+E6+G6+I6+K6+M6-4</f>
        <v>25</v>
      </c>
      <c r="P6" s="30"/>
    </row>
    <row r="7" spans="1:16" ht="12.75">
      <c r="A7" s="3" t="s">
        <v>11</v>
      </c>
      <c r="B7" s="24">
        <f>'1. Tag-Freistil 2006'!C8</f>
        <v>0.0010023148148148148</v>
      </c>
      <c r="C7" s="12">
        <v>4</v>
      </c>
      <c r="D7" s="24">
        <f>'1. Tag-Freistil 2006'!C16</f>
        <v>0.00042708333333333335</v>
      </c>
      <c r="E7" s="12">
        <v>4</v>
      </c>
      <c r="F7" s="24">
        <f>'1. Tag-Freistil 2006'!C25</f>
        <v>0.00525462962962963</v>
      </c>
      <c r="G7" s="12">
        <v>4</v>
      </c>
      <c r="H7" s="24">
        <f>'2.Tag-Brust 2006'!B7</f>
        <v>0.00047106481481481484</v>
      </c>
      <c r="I7" s="12">
        <v>4</v>
      </c>
      <c r="J7" s="24">
        <f>'2.Tag-Brust 2006'!B20</f>
        <v>0.0011041666666666667</v>
      </c>
      <c r="K7" s="12">
        <v>5</v>
      </c>
      <c r="L7" s="24">
        <f>'2.Tag-Brust 2006'!B34</f>
        <v>0.001152777777777778</v>
      </c>
      <c r="M7" s="12">
        <v>4</v>
      </c>
      <c r="N7" s="24">
        <f>B7+2*D7+F7/4+H7*2+J7+L7</f>
        <v>0.006369212962962963</v>
      </c>
      <c r="O7" s="12">
        <f>C7+E7+G7+I7+K7+M7-4</f>
        <v>21</v>
      </c>
      <c r="P7" s="4"/>
    </row>
    <row r="8" spans="1:16" ht="13.5" thickBot="1">
      <c r="A8" s="5" t="s">
        <v>10</v>
      </c>
      <c r="B8" s="26">
        <f>'1. Tag-Freistil 2006'!E8</f>
        <v>0.0010532407407407407</v>
      </c>
      <c r="C8" s="15">
        <v>3</v>
      </c>
      <c r="D8" s="26">
        <f>'1. Tag-Freistil 2006'!E16</f>
        <v>0.0004351851851851852</v>
      </c>
      <c r="E8" s="15">
        <v>3</v>
      </c>
      <c r="F8" s="26">
        <f>'1. Tag-Freistil 2006'!E25</f>
        <v>0.005671296296296296</v>
      </c>
      <c r="G8" s="15">
        <v>3</v>
      </c>
      <c r="H8" s="26">
        <f>'2.Tag-Brust 2006'!D12</f>
        <v>0.000548611111111111</v>
      </c>
      <c r="I8" s="15">
        <v>2</v>
      </c>
      <c r="J8" s="26">
        <f>'2.Tag-Brust 2006'!D26</f>
        <v>0.0013078703703703705</v>
      </c>
      <c r="K8" s="15">
        <v>1</v>
      </c>
      <c r="L8" s="26">
        <f>'2.Tag-Brust 2006'!E34</f>
        <v>0.0012094907407407408</v>
      </c>
      <c r="M8" s="15">
        <v>3</v>
      </c>
      <c r="N8" s="26">
        <f>B8+2*D8+F8/4+H8*2+J8+L8</f>
        <v>0.0069560185185185185</v>
      </c>
      <c r="O8" s="15">
        <f>C8+E8+G8+I8+K8+M8-1</f>
        <v>14</v>
      </c>
      <c r="P8" s="7"/>
    </row>
  </sheetData>
  <mergeCells count="7">
    <mergeCell ref="J4:K4"/>
    <mergeCell ref="L4:M4"/>
    <mergeCell ref="N4:O4"/>
    <mergeCell ref="B4:C4"/>
    <mergeCell ref="D4:E4"/>
    <mergeCell ref="F4:G4"/>
    <mergeCell ref="H4:I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AU59"/>
  <sheetViews>
    <sheetView workbookViewId="0" topLeftCell="A11">
      <selection activeCell="A1" sqref="A1"/>
    </sheetView>
  </sheetViews>
  <sheetFormatPr defaultColWidth="11.421875" defaultRowHeight="15.75" customHeight="1"/>
  <cols>
    <col min="1" max="1" width="14.7109375" style="0" customWidth="1"/>
    <col min="2" max="6" width="13.57421875" style="0" customWidth="1"/>
    <col min="7" max="7" width="13.57421875" style="23" customWidth="1"/>
  </cols>
  <sheetData>
    <row r="1" spans="1:6" ht="15.75" customHeight="1">
      <c r="A1" s="18" t="s">
        <v>65</v>
      </c>
      <c r="F1" s="39" t="s">
        <v>52</v>
      </c>
    </row>
    <row r="3" ht="15.75" customHeight="1">
      <c r="A3" s="17" t="s">
        <v>13</v>
      </c>
    </row>
    <row r="4" ht="15.75" customHeight="1" thickBot="1"/>
    <row r="5" spans="1:6" ht="15.75" customHeight="1">
      <c r="A5" s="8" t="s">
        <v>15</v>
      </c>
      <c r="B5" s="9" t="s">
        <v>1</v>
      </c>
      <c r="C5" s="9" t="s">
        <v>2</v>
      </c>
      <c r="D5" s="9" t="s">
        <v>3</v>
      </c>
      <c r="E5" s="9" t="s">
        <v>4</v>
      </c>
      <c r="F5" s="10" t="s">
        <v>5</v>
      </c>
    </row>
    <row r="6" spans="1:6" ht="15.75" customHeight="1">
      <c r="A6" s="11" t="s">
        <v>7</v>
      </c>
      <c r="B6" s="45" t="s">
        <v>53</v>
      </c>
      <c r="C6" s="41" t="s">
        <v>11</v>
      </c>
      <c r="D6" s="41" t="s">
        <v>6</v>
      </c>
      <c r="E6" s="41" t="s">
        <v>54</v>
      </c>
      <c r="F6" s="44" t="s">
        <v>10</v>
      </c>
    </row>
    <row r="7" spans="1:6" ht="15.75" customHeight="1">
      <c r="A7" s="22" t="s">
        <v>23</v>
      </c>
      <c r="B7" s="12"/>
      <c r="C7" s="12"/>
      <c r="D7" s="12"/>
      <c r="E7" s="12"/>
      <c r="F7" s="13"/>
    </row>
    <row r="8" spans="1:6" ht="15.75" customHeight="1">
      <c r="A8" s="11" t="s">
        <v>9</v>
      </c>
      <c r="B8" s="24">
        <v>0.0011111111111111111</v>
      </c>
      <c r="C8" s="24">
        <v>0.0010104166666666666</v>
      </c>
      <c r="D8" s="24">
        <v>0.0009259259259259259</v>
      </c>
      <c r="E8" s="24">
        <v>0.0009537037037037037</v>
      </c>
      <c r="F8" s="35">
        <v>0.0011168981481481483</v>
      </c>
    </row>
    <row r="9" spans="1:6" ht="15.75" customHeight="1" thickBot="1">
      <c r="A9" s="14" t="s">
        <v>12</v>
      </c>
      <c r="B9" s="15">
        <v>4</v>
      </c>
      <c r="C9" s="15">
        <v>3</v>
      </c>
      <c r="D9" s="15">
        <v>1</v>
      </c>
      <c r="E9" s="15">
        <v>2</v>
      </c>
      <c r="F9" s="16">
        <v>5</v>
      </c>
    </row>
    <row r="12" spans="1:6" ht="15.75" customHeight="1">
      <c r="A12" s="17" t="s">
        <v>49</v>
      </c>
      <c r="D12" s="113" t="s">
        <v>64</v>
      </c>
      <c r="E12" s="113"/>
      <c r="F12" s="23" t="s">
        <v>57</v>
      </c>
    </row>
    <row r="13" ht="15.75" customHeight="1" thickBot="1"/>
    <row r="14" spans="1:47" ht="15.75" customHeight="1">
      <c r="A14" s="8" t="s">
        <v>16</v>
      </c>
      <c r="B14" s="9" t="s">
        <v>1</v>
      </c>
      <c r="C14" s="9" t="s">
        <v>2</v>
      </c>
      <c r="D14" s="9" t="s">
        <v>3</v>
      </c>
      <c r="E14" s="9" t="s">
        <v>4</v>
      </c>
      <c r="F14" s="10" t="s">
        <v>5</v>
      </c>
      <c r="G14" s="33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</row>
    <row r="15" spans="1:47" s="45" customFormat="1" ht="15.75" customHeight="1">
      <c r="A15" s="46" t="s">
        <v>7</v>
      </c>
      <c r="C15" s="41" t="s">
        <v>11</v>
      </c>
      <c r="D15" s="41" t="s">
        <v>6</v>
      </c>
      <c r="E15" s="41" t="s">
        <v>48</v>
      </c>
      <c r="F15" s="47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</row>
    <row r="16" spans="1:47" ht="15.75" customHeight="1">
      <c r="A16" s="11" t="s">
        <v>8</v>
      </c>
      <c r="B16" s="12"/>
      <c r="C16" s="24">
        <v>0.0004976851851851852</v>
      </c>
      <c r="D16" s="24">
        <v>0.0004942129629629629</v>
      </c>
      <c r="E16" s="24">
        <v>0.0005011574074074073</v>
      </c>
      <c r="F16" s="13"/>
      <c r="G16" s="33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</row>
    <row r="17" spans="1:47" ht="15.75" customHeight="1" thickBot="1">
      <c r="A17" s="14" t="s">
        <v>12</v>
      </c>
      <c r="B17" s="15"/>
      <c r="C17" s="15">
        <v>2</v>
      </c>
      <c r="D17" s="15">
        <v>1</v>
      </c>
      <c r="E17" s="15">
        <v>3</v>
      </c>
      <c r="F17" s="16"/>
      <c r="G17" s="33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</row>
    <row r="18" spans="7:47" ht="15.75" customHeight="1">
      <c r="G18" s="3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</row>
    <row r="19" spans="1:47" ht="15.75" customHeight="1">
      <c r="A19" s="17" t="s">
        <v>49</v>
      </c>
      <c r="G19" s="3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</row>
    <row r="20" spans="7:47" ht="15.75" customHeight="1" thickBot="1">
      <c r="G20" s="3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</row>
    <row r="21" spans="1:47" ht="15.75" customHeight="1">
      <c r="A21" s="8" t="s">
        <v>16</v>
      </c>
      <c r="B21" s="9" t="s">
        <v>1</v>
      </c>
      <c r="C21" s="9" t="s">
        <v>2</v>
      </c>
      <c r="D21" s="9" t="s">
        <v>3</v>
      </c>
      <c r="E21" s="9" t="s">
        <v>4</v>
      </c>
      <c r="F21" s="10" t="s">
        <v>5</v>
      </c>
      <c r="G21" s="3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</row>
    <row r="22" spans="1:47" s="45" customFormat="1" ht="15.75" customHeight="1">
      <c r="A22" s="46" t="s">
        <v>7</v>
      </c>
      <c r="C22" s="45" t="s">
        <v>53</v>
      </c>
      <c r="D22" s="41" t="s">
        <v>37</v>
      </c>
      <c r="E22" s="41" t="s">
        <v>10</v>
      </c>
      <c r="F22" s="47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</row>
    <row r="23" spans="1:47" ht="15.75" customHeight="1">
      <c r="A23" s="11" t="s">
        <v>8</v>
      </c>
      <c r="B23" s="12"/>
      <c r="C23" s="24">
        <v>0.0005671296296296296</v>
      </c>
      <c r="D23" s="24">
        <v>0.0005902777777777778</v>
      </c>
      <c r="E23" s="24">
        <v>0.000625</v>
      </c>
      <c r="F23" s="13"/>
      <c r="G23" s="3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</row>
    <row r="24" spans="1:6" ht="15.75" customHeight="1" thickBot="1">
      <c r="A24" s="14" t="s">
        <v>12</v>
      </c>
      <c r="B24" s="15"/>
      <c r="C24" s="15">
        <v>2</v>
      </c>
      <c r="D24" s="15">
        <v>1</v>
      </c>
      <c r="E24" s="15">
        <v>3</v>
      </c>
      <c r="F24" s="16"/>
    </row>
    <row r="25" spans="1:6" ht="15.75" customHeight="1">
      <c r="A25" s="33"/>
      <c r="B25" s="33"/>
      <c r="C25" s="33"/>
      <c r="D25" s="33"/>
      <c r="E25" s="33"/>
      <c r="F25" s="33"/>
    </row>
    <row r="26" spans="1:6" ht="15.75" customHeight="1">
      <c r="A26" s="33"/>
      <c r="B26" s="33"/>
      <c r="C26" s="33"/>
      <c r="D26" s="33"/>
      <c r="E26" s="33"/>
      <c r="F26" s="33"/>
    </row>
    <row r="27" ht="15.75" customHeight="1">
      <c r="A27" s="17" t="s">
        <v>18</v>
      </c>
    </row>
    <row r="28" ht="15.75" customHeight="1" thickBot="1"/>
    <row r="29" spans="1:7" ht="15.75" customHeight="1">
      <c r="A29" s="8" t="s">
        <v>17</v>
      </c>
      <c r="B29" s="9" t="s">
        <v>1</v>
      </c>
      <c r="C29" s="9" t="s">
        <v>2</v>
      </c>
      <c r="D29" s="9" t="s">
        <v>3</v>
      </c>
      <c r="E29" s="9" t="s">
        <v>55</v>
      </c>
      <c r="F29" s="9" t="s">
        <v>56</v>
      </c>
      <c r="G29" s="10" t="s">
        <v>5</v>
      </c>
    </row>
    <row r="30" spans="1:7" ht="15.75" customHeight="1">
      <c r="A30" s="11" t="s">
        <v>7</v>
      </c>
      <c r="B30" s="45" t="s">
        <v>53</v>
      </c>
      <c r="C30" s="41" t="s">
        <v>6</v>
      </c>
      <c r="D30" s="41" t="s">
        <v>11</v>
      </c>
      <c r="E30" s="41" t="s">
        <v>37</v>
      </c>
      <c r="F30" s="41" t="s">
        <v>54</v>
      </c>
      <c r="G30" s="44" t="s">
        <v>10</v>
      </c>
    </row>
    <row r="31" spans="1:7" ht="15.75" customHeight="1">
      <c r="A31" s="22" t="s">
        <v>25</v>
      </c>
      <c r="B31" s="42">
        <v>0.06944444444444443</v>
      </c>
      <c r="C31" s="42">
        <v>0.061111111111111116</v>
      </c>
      <c r="D31" s="42">
        <v>0.07013888888888889</v>
      </c>
      <c r="E31" s="42">
        <v>0.07708333333333334</v>
      </c>
      <c r="F31" s="42">
        <v>0.07083333333333333</v>
      </c>
      <c r="G31" s="43">
        <v>0.07847222222222222</v>
      </c>
    </row>
    <row r="32" spans="1:7" ht="15.75" customHeight="1">
      <c r="A32" s="22" t="s">
        <v>25</v>
      </c>
      <c r="B32" s="42">
        <v>0.1486111111111111</v>
      </c>
      <c r="C32" s="42">
        <v>0.1326388888888889</v>
      </c>
      <c r="D32" s="42">
        <v>0.15277777777777776</v>
      </c>
      <c r="E32" s="42">
        <v>0.16944444444444443</v>
      </c>
      <c r="F32" s="42">
        <v>0.15902777777777777</v>
      </c>
      <c r="G32" s="43">
        <v>0.1708333333333333</v>
      </c>
    </row>
    <row r="33" spans="1:7" ht="15.75" customHeight="1">
      <c r="A33" s="11" t="s">
        <v>26</v>
      </c>
      <c r="B33" s="24">
        <v>0.005230324074074074</v>
      </c>
      <c r="C33" s="24">
        <v>0.004679398148148149</v>
      </c>
      <c r="D33" s="24">
        <v>0.005348379629629629</v>
      </c>
      <c r="E33" s="24">
        <v>0.0059722222222222225</v>
      </c>
      <c r="F33" s="24">
        <v>0.005644675925925927</v>
      </c>
      <c r="G33" s="35">
        <v>0.005687499999999999</v>
      </c>
    </row>
    <row r="34" spans="1:7" ht="15.75" customHeight="1" thickBot="1">
      <c r="A34" s="14" t="s">
        <v>12</v>
      </c>
      <c r="B34" s="15">
        <v>2</v>
      </c>
      <c r="C34" s="15">
        <v>1</v>
      </c>
      <c r="D34" s="15">
        <v>3</v>
      </c>
      <c r="E34" s="15">
        <v>6</v>
      </c>
      <c r="F34" s="15">
        <v>4</v>
      </c>
      <c r="G34" s="16">
        <v>5</v>
      </c>
    </row>
    <row r="36" ht="15.75" customHeight="1">
      <c r="G36"/>
    </row>
    <row r="37" ht="15.75" customHeight="1">
      <c r="G37"/>
    </row>
    <row r="38" ht="15.75" customHeight="1">
      <c r="G38"/>
    </row>
    <row r="39" ht="15.75" customHeight="1">
      <c r="G39"/>
    </row>
    <row r="40" ht="15.75" customHeight="1">
      <c r="G40"/>
    </row>
    <row r="41" ht="15.75" customHeight="1">
      <c r="G41"/>
    </row>
    <row r="42" ht="15.75" customHeight="1">
      <c r="G42"/>
    </row>
    <row r="43" ht="15.75" customHeight="1">
      <c r="G43"/>
    </row>
    <row r="44" ht="15.75" customHeight="1">
      <c r="G44"/>
    </row>
    <row r="45" ht="15.75" customHeight="1">
      <c r="G45"/>
    </row>
    <row r="46" ht="15.75" customHeight="1">
      <c r="G46"/>
    </row>
    <row r="47" ht="15.75" customHeight="1">
      <c r="G47"/>
    </row>
    <row r="48" ht="15.75" customHeight="1">
      <c r="G48"/>
    </row>
    <row r="49" ht="15.75" customHeight="1">
      <c r="G49"/>
    </row>
    <row r="50" ht="15.75" customHeight="1">
      <c r="G50"/>
    </row>
    <row r="51" ht="15.75" customHeight="1">
      <c r="G51"/>
    </row>
    <row r="52" ht="15.75" customHeight="1">
      <c r="G52"/>
    </row>
    <row r="53" ht="15.75" customHeight="1">
      <c r="G53"/>
    </row>
    <row r="54" ht="15.75" customHeight="1">
      <c r="G54"/>
    </row>
    <row r="55" ht="15.75" customHeight="1">
      <c r="G55"/>
    </row>
    <row r="56" ht="15.75" customHeight="1">
      <c r="G56"/>
    </row>
    <row r="57" ht="15.75" customHeight="1">
      <c r="G57"/>
    </row>
    <row r="58" ht="15.75" customHeight="1">
      <c r="G58"/>
    </row>
    <row r="59" ht="15.75" customHeight="1">
      <c r="G59"/>
    </row>
  </sheetData>
  <mergeCells count="1">
    <mergeCell ref="D12:E12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/>
  <dimension ref="A1:F25"/>
  <sheetViews>
    <sheetView workbookViewId="0" topLeftCell="A3">
      <selection activeCell="D27" sqref="D27"/>
    </sheetView>
  </sheetViews>
  <sheetFormatPr defaultColWidth="11.421875" defaultRowHeight="15.75" customHeight="1"/>
  <cols>
    <col min="1" max="1" width="14.28125" style="0" customWidth="1"/>
    <col min="2" max="6" width="16.140625" style="0" customWidth="1"/>
  </cols>
  <sheetData>
    <row r="1" spans="1:6" ht="15.75" customHeight="1">
      <c r="A1" s="18" t="s">
        <v>65</v>
      </c>
      <c r="F1" s="39" t="s">
        <v>51</v>
      </c>
    </row>
    <row r="3" ht="15.75" customHeight="1">
      <c r="A3" s="17" t="s">
        <v>20</v>
      </c>
    </row>
    <row r="4" ht="15.75" customHeight="1" thickBot="1"/>
    <row r="5" spans="1:6" ht="15.75" customHeight="1">
      <c r="A5" s="8" t="s">
        <v>15</v>
      </c>
      <c r="B5" s="9" t="s">
        <v>1</v>
      </c>
      <c r="C5" s="9" t="s">
        <v>2</v>
      </c>
      <c r="D5" s="9" t="s">
        <v>3</v>
      </c>
      <c r="E5" s="9" t="s">
        <v>4</v>
      </c>
      <c r="F5" s="10" t="s">
        <v>5</v>
      </c>
    </row>
    <row r="6" spans="1:6" ht="15.75" customHeight="1">
      <c r="A6" s="11" t="s">
        <v>7</v>
      </c>
      <c r="B6" s="12" t="s">
        <v>10</v>
      </c>
      <c r="C6" s="33" t="s">
        <v>37</v>
      </c>
      <c r="D6" s="12" t="s">
        <v>6</v>
      </c>
      <c r="E6" s="12" t="s">
        <v>11</v>
      </c>
      <c r="F6" s="13" t="s">
        <v>48</v>
      </c>
    </row>
    <row r="7" spans="1:6" ht="15.75" customHeight="1">
      <c r="A7" s="11" t="s">
        <v>22</v>
      </c>
      <c r="B7" s="24">
        <v>0.0014560185185185186</v>
      </c>
      <c r="C7" s="24">
        <v>0.0012256944444444444</v>
      </c>
      <c r="D7" s="24">
        <v>0.0010983796296296295</v>
      </c>
      <c r="E7" s="24">
        <v>0.0011273148148148147</v>
      </c>
      <c r="F7" s="35">
        <v>0.0012106481481481482</v>
      </c>
    </row>
    <row r="8" spans="1:6" ht="15.75" customHeight="1" thickBot="1">
      <c r="A8" s="14" t="s">
        <v>12</v>
      </c>
      <c r="B8" s="15">
        <v>5</v>
      </c>
      <c r="C8" s="15">
        <v>4</v>
      </c>
      <c r="D8" s="15">
        <v>1</v>
      </c>
      <c r="E8" s="15">
        <v>2</v>
      </c>
      <c r="F8" s="16">
        <v>3</v>
      </c>
    </row>
    <row r="11" ht="15.75" customHeight="1">
      <c r="A11" s="40" t="s">
        <v>50</v>
      </c>
    </row>
    <row r="12" ht="15.75" customHeight="1" thickBot="1"/>
    <row r="13" spans="1:6" ht="15.75" customHeight="1">
      <c r="A13" s="8" t="s">
        <v>16</v>
      </c>
      <c r="B13" s="9" t="s">
        <v>1</v>
      </c>
      <c r="C13" s="9" t="s">
        <v>2</v>
      </c>
      <c r="D13" s="9" t="s">
        <v>3</v>
      </c>
      <c r="E13" s="9" t="s">
        <v>4</v>
      </c>
      <c r="F13" s="10" t="s">
        <v>5</v>
      </c>
    </row>
    <row r="14" spans="1:6" ht="15.75" customHeight="1">
      <c r="A14" s="11" t="s">
        <v>7</v>
      </c>
      <c r="B14" s="12" t="s">
        <v>10</v>
      </c>
      <c r="C14" s="23" t="s">
        <v>37</v>
      </c>
      <c r="D14" s="12" t="s">
        <v>6</v>
      </c>
      <c r="E14" s="12" t="s">
        <v>11</v>
      </c>
      <c r="F14" s="13" t="s">
        <v>48</v>
      </c>
    </row>
    <row r="15" spans="1:6" ht="15.75" customHeight="1">
      <c r="A15" s="19" t="s">
        <v>40</v>
      </c>
      <c r="B15" s="51">
        <v>0.0001966435185185185</v>
      </c>
      <c r="C15" s="51">
        <v>0.0002530092592592593</v>
      </c>
      <c r="D15" s="51">
        <v>0.0001826388888888889</v>
      </c>
      <c r="E15" s="51">
        <v>0.0001894675925925926</v>
      </c>
      <c r="F15" s="52">
        <v>0.00018611111111111107</v>
      </c>
    </row>
    <row r="16" spans="1:6" ht="15.75" customHeight="1" thickBot="1">
      <c r="A16" s="14" t="s">
        <v>12</v>
      </c>
      <c r="B16" s="15">
        <v>4</v>
      </c>
      <c r="C16" s="15">
        <v>5</v>
      </c>
      <c r="D16" s="15">
        <v>1</v>
      </c>
      <c r="E16" s="15">
        <v>2</v>
      </c>
      <c r="F16" s="16">
        <v>3</v>
      </c>
    </row>
    <row r="19" ht="15.75" customHeight="1">
      <c r="A19" s="17" t="s">
        <v>19</v>
      </c>
    </row>
    <row r="20" ht="15.75" customHeight="1" thickBot="1"/>
    <row r="21" spans="1:6" ht="15.75" customHeight="1">
      <c r="A21" s="8" t="s">
        <v>17</v>
      </c>
      <c r="B21" s="9" t="s">
        <v>1</v>
      </c>
      <c r="C21" s="9" t="s">
        <v>2</v>
      </c>
      <c r="D21" s="9" t="s">
        <v>3</v>
      </c>
      <c r="E21" s="9" t="s">
        <v>4</v>
      </c>
      <c r="F21" s="10" t="s">
        <v>5</v>
      </c>
    </row>
    <row r="22" spans="1:6" ht="15.75" customHeight="1">
      <c r="A22" s="11" t="s">
        <v>7</v>
      </c>
      <c r="B22" s="12" t="s">
        <v>10</v>
      </c>
      <c r="C22" s="23" t="s">
        <v>37</v>
      </c>
      <c r="D22" s="12" t="s">
        <v>6</v>
      </c>
      <c r="E22" s="12" t="s">
        <v>11</v>
      </c>
      <c r="F22" s="13" t="s">
        <v>48</v>
      </c>
    </row>
    <row r="23" spans="1:6" ht="15.75" customHeight="1">
      <c r="A23" s="22" t="s">
        <v>23</v>
      </c>
      <c r="B23" s="12">
        <v>54.3</v>
      </c>
      <c r="C23" s="12">
        <v>55.8</v>
      </c>
      <c r="D23" s="12">
        <v>43.6</v>
      </c>
      <c r="E23" s="12">
        <v>47.9</v>
      </c>
      <c r="F23" s="13">
        <v>52</v>
      </c>
    </row>
    <row r="24" spans="1:6" ht="15.75" customHeight="1">
      <c r="A24" s="11" t="s">
        <v>22</v>
      </c>
      <c r="B24" s="24">
        <v>0.001324074074074074</v>
      </c>
      <c r="C24" s="24">
        <v>0.001347222222222222</v>
      </c>
      <c r="D24" s="24">
        <v>0.0010879629629629629</v>
      </c>
      <c r="E24" s="24">
        <v>0.001152777777777778</v>
      </c>
      <c r="F24" s="35">
        <v>0.0012789351851851853</v>
      </c>
    </row>
    <row r="25" spans="1:6" ht="15.75" customHeight="1" thickBot="1">
      <c r="A25" s="14" t="s">
        <v>12</v>
      </c>
      <c r="B25" s="15">
        <v>4</v>
      </c>
      <c r="C25" s="15">
        <v>5</v>
      </c>
      <c r="D25" s="15">
        <v>1</v>
      </c>
      <c r="E25" s="15">
        <v>2</v>
      </c>
      <c r="F25" s="16">
        <v>3</v>
      </c>
    </row>
  </sheetData>
  <printOptions/>
  <pageMargins left="0.5905511811023623" right="0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K13"/>
  <sheetViews>
    <sheetView workbookViewId="0" topLeftCell="A2">
      <selection activeCell="H16" sqref="H16"/>
    </sheetView>
  </sheetViews>
  <sheetFormatPr defaultColWidth="11.421875" defaultRowHeight="12.75"/>
  <cols>
    <col min="1" max="1" width="16.421875" style="0" customWidth="1"/>
    <col min="9" max="9" width="10.421875" style="23" customWidth="1"/>
  </cols>
  <sheetData>
    <row r="2" ht="18">
      <c r="A2" s="18" t="s">
        <v>65</v>
      </c>
    </row>
    <row r="4" ht="13.5" thickBot="1"/>
    <row r="5" spans="1:11" ht="12.75">
      <c r="A5" s="2" t="s">
        <v>7</v>
      </c>
      <c r="B5" s="9" t="s">
        <v>27</v>
      </c>
      <c r="C5" s="9" t="s">
        <v>30</v>
      </c>
      <c r="D5" s="9" t="s">
        <v>29</v>
      </c>
      <c r="E5" s="9" t="s">
        <v>31</v>
      </c>
      <c r="F5" s="9" t="s">
        <v>63</v>
      </c>
      <c r="G5" s="9" t="s">
        <v>32</v>
      </c>
      <c r="H5" s="108" t="s">
        <v>34</v>
      </c>
      <c r="I5" s="108"/>
      <c r="J5" s="114" t="s">
        <v>66</v>
      </c>
      <c r="K5" s="115"/>
    </row>
    <row r="6" spans="1:11" ht="13.5" thickBot="1">
      <c r="A6" s="5"/>
      <c r="B6" s="15" t="s">
        <v>33</v>
      </c>
      <c r="C6" s="15" t="s">
        <v>33</v>
      </c>
      <c r="D6" s="15" t="s">
        <v>33</v>
      </c>
      <c r="E6" s="15" t="s">
        <v>33</v>
      </c>
      <c r="F6" s="15" t="s">
        <v>33</v>
      </c>
      <c r="G6" s="15" t="s">
        <v>33</v>
      </c>
      <c r="H6" s="15" t="s">
        <v>33</v>
      </c>
      <c r="I6" s="15" t="s">
        <v>12</v>
      </c>
      <c r="J6" s="15" t="s">
        <v>33</v>
      </c>
      <c r="K6" s="16" t="s">
        <v>12</v>
      </c>
    </row>
    <row r="7" spans="1:11" ht="12.75">
      <c r="A7" s="27" t="s">
        <v>6</v>
      </c>
      <c r="B7" s="28">
        <f>'1. Tag 2007'!D8</f>
        <v>0.0009259259259259259</v>
      </c>
      <c r="C7" s="28">
        <f>'1. Tag 2007'!D16</f>
        <v>0.0004942129629629629</v>
      </c>
      <c r="D7" s="28">
        <f>'1. Tag 2007'!C33</f>
        <v>0.004679398148148149</v>
      </c>
      <c r="E7" s="28">
        <f>'2.Tag 2007'!D7</f>
        <v>0.0010983796296296295</v>
      </c>
      <c r="F7" s="28">
        <f>'2.Tag 2007'!D15</f>
        <v>0.0001826388888888889</v>
      </c>
      <c r="G7" s="28">
        <f>'2.Tag 2007'!D24</f>
        <v>0.0010879629629629629</v>
      </c>
      <c r="H7" s="28">
        <f>B7+2*C7+D7/4+E7+F7*4+G7</f>
        <v>0.006001099537037037</v>
      </c>
      <c r="I7" s="29">
        <v>1</v>
      </c>
      <c r="J7" s="55">
        <f>C7*2+D7/4+E7+F7*4+G7</f>
        <v>0.00507517361111111</v>
      </c>
      <c r="K7" s="56">
        <v>1</v>
      </c>
    </row>
    <row r="8" spans="1:11" ht="12.75">
      <c r="A8" s="3" t="s">
        <v>11</v>
      </c>
      <c r="B8" s="24">
        <f>'1. Tag 2007'!C8</f>
        <v>0.0010104166666666666</v>
      </c>
      <c r="C8" s="24">
        <f>'1. Tag 2007'!C16</f>
        <v>0.0004976851851851852</v>
      </c>
      <c r="D8" s="24">
        <f>'1. Tag 2007'!D33</f>
        <v>0.005348379629629629</v>
      </c>
      <c r="E8" s="24">
        <f>'2.Tag 2007'!E7</f>
        <v>0.0011273148148148147</v>
      </c>
      <c r="F8" s="24">
        <f>'2.Tag 2007'!E15</f>
        <v>0.0001894675925925926</v>
      </c>
      <c r="G8" s="24">
        <f>'2.Tag 2007'!E24</f>
        <v>0.001152777777777778</v>
      </c>
      <c r="H8" s="24">
        <f>B8+2*C8+D8/4+E8+F8*4+G8</f>
        <v>0.006380844907407407</v>
      </c>
      <c r="I8" s="12">
        <v>2</v>
      </c>
      <c r="J8" s="50">
        <f aca="true" t="shared" si="0" ref="J8:J13">C8*2+D8/4+E8+F8*4+G8</f>
        <v>0.005370428240740741</v>
      </c>
      <c r="K8" s="13">
        <v>2</v>
      </c>
    </row>
    <row r="9" spans="1:11" ht="12.75">
      <c r="A9" s="3" t="s">
        <v>10</v>
      </c>
      <c r="B9" s="24">
        <f>'1. Tag 2007'!F8</f>
        <v>0.0011168981481481483</v>
      </c>
      <c r="C9" s="24">
        <f>'1. Tag 2007'!E23</f>
        <v>0.000625</v>
      </c>
      <c r="D9" s="24">
        <f>'1. Tag 2007'!G33</f>
        <v>0.005687499999999999</v>
      </c>
      <c r="E9" s="24">
        <f>'2.Tag 2007'!B7</f>
        <v>0.0014560185185185186</v>
      </c>
      <c r="F9" s="24">
        <f>'2.Tag 2007'!B15</f>
        <v>0.0001966435185185185</v>
      </c>
      <c r="G9" s="24">
        <f>'2.Tag 2007'!B24</f>
        <v>0.001324074074074074</v>
      </c>
      <c r="H9" s="24">
        <f>B9+2*C9+D9/4+E9+F9*4+G9</f>
        <v>0.007355439814814815</v>
      </c>
      <c r="I9" s="12">
        <v>3</v>
      </c>
      <c r="J9" s="50">
        <f t="shared" si="0"/>
        <v>0.0062385416666666665</v>
      </c>
      <c r="K9" s="13">
        <v>3</v>
      </c>
    </row>
    <row r="10" spans="1:11" ht="12.75">
      <c r="A10" s="3"/>
      <c r="B10" s="1"/>
      <c r="C10" s="1"/>
      <c r="D10" s="1"/>
      <c r="E10" s="1"/>
      <c r="F10" s="1"/>
      <c r="G10" s="1"/>
      <c r="H10" s="1"/>
      <c r="I10" s="12"/>
      <c r="J10" s="50"/>
      <c r="K10" s="13"/>
    </row>
    <row r="11" spans="1:11" ht="12.75">
      <c r="A11" s="54" t="s">
        <v>37</v>
      </c>
      <c r="B11" s="24"/>
      <c r="C11" s="24">
        <f>'1. Tag 2007'!D23</f>
        <v>0.0005902777777777778</v>
      </c>
      <c r="D11" s="24">
        <f>'1. Tag 2007'!E33</f>
        <v>0.0059722222222222225</v>
      </c>
      <c r="E11" s="24">
        <f>'2.Tag 2007'!C7</f>
        <v>0.0012256944444444444</v>
      </c>
      <c r="F11" s="24">
        <f>'2.Tag 2007'!C15</f>
        <v>0.0002530092592592593</v>
      </c>
      <c r="G11" s="24">
        <f>'2.Tag 2007'!C24</f>
        <v>0.001347222222222222</v>
      </c>
      <c r="H11" s="24"/>
      <c r="I11" s="12"/>
      <c r="J11" s="50">
        <f t="shared" si="0"/>
        <v>0.006258564814814814</v>
      </c>
      <c r="K11" s="13">
        <v>4</v>
      </c>
    </row>
    <row r="12" spans="1:11" ht="12.75">
      <c r="A12" s="3"/>
      <c r="B12" s="1"/>
      <c r="C12" s="1"/>
      <c r="D12" s="1"/>
      <c r="E12" s="1"/>
      <c r="F12" s="1"/>
      <c r="G12" s="1"/>
      <c r="H12" s="1"/>
      <c r="I12" s="12"/>
      <c r="J12" s="50"/>
      <c r="K12" s="13"/>
    </row>
    <row r="13" spans="1:11" ht="13.5" thickBot="1">
      <c r="A13" s="49" t="s">
        <v>53</v>
      </c>
      <c r="B13" s="26">
        <f>'1. Tag 2007'!B8</f>
        <v>0.0011111111111111111</v>
      </c>
      <c r="C13" s="26">
        <f>'1. Tag 2007'!C23</f>
        <v>0.0005671296296296296</v>
      </c>
      <c r="D13" s="26">
        <f>'1. Tag 2007'!B33</f>
        <v>0.005230324074074074</v>
      </c>
      <c r="E13" s="26"/>
      <c r="F13" s="26"/>
      <c r="G13" s="26"/>
      <c r="H13" s="26"/>
      <c r="I13" s="15"/>
      <c r="J13" s="53">
        <f t="shared" si="0"/>
        <v>0.0024418402777777776</v>
      </c>
      <c r="K13" s="16"/>
    </row>
  </sheetData>
  <mergeCells count="2">
    <mergeCell ref="H5:I5"/>
    <mergeCell ref="J5:K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F9"/>
  <sheetViews>
    <sheetView workbookViewId="0" topLeftCell="C1">
      <selection activeCell="I2" sqref="I2"/>
    </sheetView>
  </sheetViews>
  <sheetFormatPr defaultColWidth="11.421875" defaultRowHeight="12.75"/>
  <cols>
    <col min="3" max="3" width="19.8515625" style="0" customWidth="1"/>
    <col min="4" max="6" width="12.8515625" style="0" customWidth="1"/>
  </cols>
  <sheetData>
    <row r="2" spans="4:6" ht="12.75">
      <c r="D2" t="s">
        <v>29</v>
      </c>
      <c r="E2" t="s">
        <v>30</v>
      </c>
      <c r="F2" t="s">
        <v>27</v>
      </c>
    </row>
    <row r="4" spans="3:6" ht="12.75">
      <c r="C4" t="s">
        <v>6</v>
      </c>
      <c r="D4" s="57">
        <v>0.2777777777777778</v>
      </c>
      <c r="E4">
        <v>53.6</v>
      </c>
      <c r="F4" s="58">
        <v>0.0010520833333333335</v>
      </c>
    </row>
    <row r="5" spans="3:6" ht="12.75">
      <c r="C5" t="s">
        <v>67</v>
      </c>
      <c r="D5" s="57">
        <v>0.2798611111111111</v>
      </c>
      <c r="E5">
        <v>49.9</v>
      </c>
      <c r="F5" s="58">
        <v>0.0010625</v>
      </c>
    </row>
    <row r="6" spans="3:6" ht="12.75">
      <c r="C6" t="s">
        <v>68</v>
      </c>
      <c r="D6" s="57">
        <v>0.3</v>
      </c>
      <c r="E6">
        <v>49.5</v>
      </c>
      <c r="F6" s="58">
        <v>0.0010775462962962963</v>
      </c>
    </row>
    <row r="7" spans="3:6" ht="12.75">
      <c r="C7" t="s">
        <v>11</v>
      </c>
      <c r="D7" s="57">
        <v>0.30833333333333335</v>
      </c>
      <c r="E7">
        <v>45.6</v>
      </c>
      <c r="F7" s="58">
        <v>0.0011168981481481483</v>
      </c>
    </row>
    <row r="8" spans="3:6" ht="12.75">
      <c r="C8" t="s">
        <v>10</v>
      </c>
      <c r="D8" s="57">
        <v>0.30625</v>
      </c>
      <c r="E8">
        <v>57.6</v>
      </c>
      <c r="F8" s="58">
        <v>0.0010972222222222223</v>
      </c>
    </row>
    <row r="9" spans="3:5" ht="12.75">
      <c r="C9" t="s">
        <v>41</v>
      </c>
      <c r="E9">
        <v>52.1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niehle</dc:creator>
  <cp:keywords/>
  <dc:description/>
  <cp:lastModifiedBy>niehle</cp:lastModifiedBy>
  <cp:lastPrinted>2010-05-12T11:16:33Z</cp:lastPrinted>
  <dcterms:created xsi:type="dcterms:W3CDTF">2006-03-20T17:04:28Z</dcterms:created>
  <dcterms:modified xsi:type="dcterms:W3CDTF">2010-05-12T11:24:50Z</dcterms:modified>
  <cp:category/>
  <cp:version/>
  <cp:contentType/>
  <cp:contentStatus/>
</cp:coreProperties>
</file>